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45" yWindow="65251" windowWidth="11490" windowHeight="99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'стр.1_4'!$A$1:$AJ$129</definedName>
    <definedName name="_xlnm.Print_Area" localSheetId="1">'стр.5_6'!$A$1:$FE$61</definedName>
  </definedNames>
  <calcPr fullCalcOnLoad="1"/>
</workbook>
</file>

<file path=xl/sharedStrings.xml><?xml version="1.0" encoding="utf-8"?>
<sst xmlns="http://schemas.openxmlformats.org/spreadsheetml/2006/main" count="481" uniqueCount="350">
  <si>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</si>
  <si>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</si>
  <si>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</si>
  <si>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</si>
  <si>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</si>
  <si>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за пределами планового периода</t>
  </si>
  <si>
    <t>Сумма</t>
  </si>
  <si>
    <t>1</t>
  </si>
  <si>
    <t>2</t>
  </si>
  <si>
    <t>3</t>
  </si>
  <si>
    <t>4</t>
  </si>
  <si>
    <t>5</t>
  </si>
  <si>
    <t>6</t>
  </si>
  <si>
    <t>7</t>
  </si>
  <si>
    <t>8</t>
  </si>
  <si>
    <t>(подпись)</t>
  </si>
  <si>
    <t>(расшифровка подписи)</t>
  </si>
  <si>
    <t>"</t>
  </si>
  <si>
    <t>Коды</t>
  </si>
  <si>
    <t>Орган, осуществляющий</t>
  </si>
  <si>
    <t>функции и полномочия учредителя</t>
  </si>
  <si>
    <t>383</t>
  </si>
  <si>
    <t>Учреждение</t>
  </si>
  <si>
    <t>Единица измерения: руб.</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</si>
  <si>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</si>
  <si>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</si>
  <si>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</si>
  <si>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</si>
  <si>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</si>
  <si>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</si>
  <si>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</si>
  <si>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</si>
  <si>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</si>
  <si>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</si>
  <si>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</si>
  <si>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</si>
  <si>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</si>
  <si>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</si>
  <si>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</si>
  <si>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</si>
  <si>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</si>
  <si>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</si>
  <si>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</si>
  <si>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</si>
  <si>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</si>
  <si>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</si>
  <si>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</si>
  <si>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</si>
  <si>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</si>
  <si>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</si>
  <si>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</si>
  <si>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</si>
  <si>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</si>
  <si>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</si>
  <si>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</si>
  <si>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</si>
  <si>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</si>
  <si>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</si>
  <si>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</si>
  <si>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</si>
  <si>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</si>
  <si>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</si>
  <si>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</si>
  <si>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</si>
  <si>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</si>
  <si>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</si>
  <si>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</si>
  <si>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</si>
  <si>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</si>
  <si>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</si>
  <si>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</si>
  <si>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</si>
  <si>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</si>
  <si>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</si>
  <si>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</si>
  <si>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</si>
  <si>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</si>
  <si>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</si>
  <si>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</si>
  <si>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</si>
  <si>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</si>
  <si>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</si>
  <si>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</si>
  <si>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</si>
  <si>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</si>
  <si>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</si>
  <si>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</si>
  <si>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</si>
  <si>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</si>
  <si>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</si>
  <si>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</si>
  <si>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</si>
  <si>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</si>
  <si>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</si>
  <si>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</si>
  <si>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</si>
  <si>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</si>
  <si>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</si>
  <si>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</si>
  <si>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</si>
  <si>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</si>
  <si>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</si>
  <si>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</si>
  <si>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</si>
  <si>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</si>
  <si>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</si>
  <si>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</si>
  <si>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</si>
  <si>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</si>
  <si>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</si>
  <si>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</si>
  <si>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</si>
  <si>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</si>
  <si>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</si>
  <si>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</si>
  <si>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</si>
  <si>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</si>
  <si>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</si>
  <si>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</si>
  <si>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</si>
  <si>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</si>
  <si>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</si>
  <si>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</si>
  <si>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</si>
  <si>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</si>
  <si>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</si>
  <si>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</si>
  <si>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</si>
  <si>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</si>
  <si>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</si>
  <si>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</si>
  <si>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</si>
  <si>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</si>
  <si>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</si>
  <si>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</si>
  <si>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</si>
  <si>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</si>
  <si>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</si>
  <si>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</si>
  <si>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</si>
  <si>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</si>
  <si>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</si>
  <si>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</si>
  <si>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</si>
  <si>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</si>
  <si>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</si>
  <si>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</si>
  <si>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</si>
  <si>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</si>
  <si>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</si>
  <si>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</si>
  <si>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</si>
  <si>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</si>
  <si>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</si>
  <si>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</si>
  <si>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</si>
  <si>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</si>
  <si>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</si>
  <si>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</si>
  <si>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</si>
  <si>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</si>
  <si>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</si>
  <si>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</si>
  <si>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</si>
  <si>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</si>
  <si>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</si>
  <si>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</si>
  <si>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</si>
  <si>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</si>
  <si>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</si>
  <si>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</si>
  <si>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</si>
  <si>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</si>
  <si>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</si>
  <si>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</si>
  <si>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</si>
  <si>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</si>
  <si>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</si>
  <si>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</si>
  <si>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</si>
  <si>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</si>
  <si>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</si>
  <si>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</si>
  <si>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</si>
  <si>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</si>
  <si>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</si>
  <si>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</si>
  <si>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</si>
  <si>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</si>
  <si>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</si>
  <si>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</si>
  <si>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</si>
  <si>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</si>
  <si>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</si>
  <si>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</si>
  <si>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</si>
  <si>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</si>
  <si>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</si>
  <si>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</si>
  <si>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</si>
  <si>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</si>
  <si>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</si>
  <si>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</si>
  <si>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</si>
  <si>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</si>
  <si>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</si>
  <si>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</si>
  <si>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</si>
  <si>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</si>
  <si>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</si>
  <si>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</si>
  <si>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</si>
  <si>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</si>
  <si>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</si>
  <si>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</si>
  <si>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</si>
  <si>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</si>
  <si>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</si>
  <si>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</si>
  <si>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</si>
  <si>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</si>
  <si>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</si>
  <si>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</si>
  <si>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</si>
  <si>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</si>
  <si>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</si>
  <si>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</si>
  <si>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</si>
  <si>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</si>
  <si>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</si>
  <si>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</si>
  <si>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</si>
  <si>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</si>
  <si>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</si>
  <si>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</si>
  <si>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</si>
  <si>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</si>
  <si>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</si>
  <si>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</si>
  <si>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</si>
  <si>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</si>
  <si>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</si>
  <si>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</si>
  <si>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</si>
  <si>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</si>
  <si>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</si>
  <si>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</si>
  <si>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</si>
  <si>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</si>
  <si>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</si>
  <si>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</si>
  <si>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</si>
  <si>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</si>
  <si>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</si>
  <si>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</si>
  <si>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</si>
  <si>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</si>
  <si>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</si>
  <si>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</si>
  <si>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</si>
  <si>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</si>
  <si>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</si>
  <si>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</si>
  <si>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</si>
  <si>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</si>
  <si>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</si>
  <si>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</si>
  <si>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</si>
  <si>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</si>
  <si>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</si>
  <si>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</si>
  <si>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</si>
  <si>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</si>
  <si>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</si>
  <si>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</si>
  <si>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</si>
  <si>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</si>
  <si>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</si>
  <si>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</si>
  <si>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</si>
  <si>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</si>
  <si>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</si>
  <si>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экономист</t>
  </si>
  <si>
    <t>Утверждаю</t>
  </si>
  <si>
    <t xml:space="preserve">     (наименование должности уполномоченного лица)</t>
  </si>
  <si>
    <t>(наименование органа-учредителя(учреждения)</t>
  </si>
  <si>
    <t>________________</t>
  </si>
  <si>
    <t>031201001</t>
  </si>
  <si>
    <t>936</t>
  </si>
  <si>
    <t>________________МКУ Администрации МО "Кяхтинский район"</t>
  </si>
  <si>
    <t>иная приносящая доход деятельность</t>
  </si>
  <si>
    <t>1230</t>
  </si>
  <si>
    <t>Дата</t>
  </si>
  <si>
    <t>по Сводному реестру</t>
  </si>
  <si>
    <t>код по БК</t>
  </si>
  <si>
    <t>ИНН</t>
  </si>
  <si>
    <t>КПП</t>
  </si>
  <si>
    <t>по ОКЕИ</t>
  </si>
  <si>
    <t>0312004667</t>
  </si>
  <si>
    <t>813Ш14500</t>
  </si>
  <si>
    <t>МБОУ "Наушкинская СОШ"</t>
  </si>
  <si>
    <t>Глава МО "Кяхтинский район"</t>
  </si>
  <si>
    <t>Б.Ж. Нимаев_______________</t>
  </si>
  <si>
    <t xml:space="preserve">МКУ  Администрация МО "Кяхтинский район" </t>
  </si>
  <si>
    <t>увеличение стоимости прочих материальных запасов</t>
  </si>
  <si>
    <t>увеличение стоимости прочих основных запасов</t>
  </si>
  <si>
    <t>2646</t>
  </si>
  <si>
    <t>2647</t>
  </si>
  <si>
    <t>2648</t>
  </si>
  <si>
    <t>2649</t>
  </si>
  <si>
    <t>транспортные услуги</t>
  </si>
  <si>
    <t>91-1-24</t>
  </si>
  <si>
    <t>закупка энергетических ресурсов</t>
  </si>
  <si>
    <t>247</t>
  </si>
  <si>
    <t>2651</t>
  </si>
  <si>
    <t>2652</t>
  </si>
  <si>
    <t>из них: коммунальные расходы</t>
  </si>
  <si>
    <t>23</t>
  </si>
  <si>
    <t>2023</t>
  </si>
  <si>
    <t>2653</t>
  </si>
  <si>
    <t>2654</t>
  </si>
  <si>
    <t>2655</t>
  </si>
  <si>
    <t>увеличение стоимости продуктов питания</t>
  </si>
  <si>
    <t>увеличение стоимости горюче-смазочных материалов</t>
  </si>
  <si>
    <t>увеличение стоимости прочих оборотных запасов (материалов)</t>
  </si>
  <si>
    <t>2024</t>
  </si>
  <si>
    <t>24</t>
  </si>
  <si>
    <t>ИО начальника МКУ ФУ МО "Кяхтинский район"</t>
  </si>
  <si>
    <t>Е.Б. Брыкова</t>
  </si>
  <si>
    <t>Р.А.Новикова</t>
  </si>
  <si>
    <t>Страхование пассажиров</t>
  </si>
  <si>
    <t>ИО  директора</t>
  </si>
  <si>
    <t>Л.В. Андреева</t>
  </si>
  <si>
    <t>План финансово-хозяйственной деятельности на 2023 год</t>
  </si>
  <si>
    <t>(на 2023 г. и плановый 2024 и 2025 годов)</t>
  </si>
  <si>
    <t>на 2023 текущий финансовый год</t>
  </si>
  <si>
    <t>на 2024 первый год планового периода</t>
  </si>
  <si>
    <t>на 2025 второй год планового периода</t>
  </si>
  <si>
    <t>25</t>
  </si>
  <si>
    <t>2025</t>
  </si>
  <si>
    <t>__от_ "31"___</t>
  </si>
  <si>
    <t>____января _____2023 г.</t>
  </si>
  <si>
    <t>31.01.2023</t>
  </si>
  <si>
    <t xml:space="preserve">от __31__января_     2023 г.   </t>
  </si>
  <si>
    <t>2656</t>
  </si>
  <si>
    <t>2657</t>
  </si>
  <si>
    <t>приебретение строй.мат</t>
  </si>
  <si>
    <t>приобретение мягкого инвентаря</t>
  </si>
  <si>
    <t>31</t>
  </si>
  <si>
    <t>января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</si>
</sst>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4"/>
      <name val="Times New Roman"/>
      <family val="1"/>
    </font>
    <font>
      <b/>
      <u val="single"/>
      <sz val="14"/>
      <name val="Times New Roman"/>
      <family val="1"/>
    </font>
    <font>
      <sz val="12"/>
      <name val="Times New Roman"/>
      <family val="1"/>
    </font>
    <font>
      <u val="single"/>
      <sz val="12"/>
      <name val="Times New Roman"/>
      <family val="1"/>
    </font>
    <font>
      <b/>
      <u val="single"/>
      <sz val="10"/>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i/>
      <sz val="9"/>
      <color indexed="10"/>
      <name val="Times New Roman"/>
      <family val="1"/>
    </font>
    <font>
      <b/>
      <i/>
      <sz val="10"/>
      <color indexed="10"/>
      <name val="Times New Roman"/>
      <family val="1"/>
    </font>
    <font>
      <sz val="10"/>
      <color indexed="8"/>
      <name val="Times New Roman"/>
      <family val="1"/>
    </font>
    <font>
      <sz val="9"/>
      <color indexed="8"/>
      <name val="Times New Roman"/>
      <family val="1"/>
    </font>
    <font>
      <sz val="12"/>
      <color indexed="8"/>
      <name val="Times New Roman"/>
      <family val="1"/>
    </font>
    <font>
      <b/>
      <i/>
      <sz val="12"/>
      <color indexed="10"/>
      <name val="Times New Roman"/>
      <family val="1"/>
    </font>
    <font>
      <b/>
      <i/>
      <sz val="9"/>
      <color indexed="10"/>
      <name val="Arial Cyr"/>
      <family val="0"/>
    </font>
    <font>
      <b/>
      <i/>
      <sz val="8"/>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i/>
      <sz val="9"/>
      <color rgb="FFFF0000"/>
      <name val="Times New Roman"/>
      <family val="1"/>
    </font>
    <font>
      <b/>
      <i/>
      <sz val="10"/>
      <color rgb="FFFF0000"/>
      <name val="Times New Roman"/>
      <family val="1"/>
    </font>
    <font>
      <sz val="10"/>
      <color rgb="FF000000"/>
      <name val="Times New Roman"/>
      <family val="1"/>
    </font>
    <font>
      <sz val="9"/>
      <color rgb="FF000000"/>
      <name val="Times New Roman"/>
      <family val="1"/>
    </font>
    <font>
      <b/>
      <i/>
      <sz val="9"/>
      <color rgb="FFFF0000"/>
      <name val="Arial Cyr"/>
      <family val="0"/>
    </font>
    <font>
      <sz val="12"/>
      <color rgb="FF000000"/>
      <name val="Times New Roman"/>
      <family val="1"/>
    </font>
    <font>
      <b/>
      <i/>
      <sz val="12"/>
      <color rgb="FFFF0000"/>
      <name val="Times New Roman"/>
      <family val="1"/>
    </font>
    <font>
      <b/>
      <i/>
      <sz val="8"/>
      <color rgb="FFFF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63" fillId="0" borderId="0" xfId="0" applyNumberFormat="1" applyFont="1" applyBorder="1" applyAlignment="1">
      <alignment horizontal="left"/>
    </xf>
    <xf numFmtId="49" fontId="64" fillId="0" borderId="0" xfId="0" applyNumberFormat="1" applyFont="1" applyBorder="1" applyAlignment="1">
      <alignment horizontal="center"/>
    </xf>
    <xf numFmtId="0" fontId="64" fillId="0" borderId="0" xfId="0" applyNumberFormat="1" applyFont="1" applyBorder="1" applyAlignment="1">
      <alignment horizontal="left"/>
    </xf>
    <xf numFmtId="0" fontId="5" fillId="0" borderId="0" xfId="0" applyNumberFormat="1" applyFont="1" applyBorder="1" applyAlignment="1">
      <alignment/>
    </xf>
    <xf numFmtId="0" fontId="65" fillId="0" borderId="0" xfId="0" applyNumberFormat="1" applyFont="1" applyBorder="1" applyAlignment="1">
      <alignment horizontal="left"/>
    </xf>
    <xf numFmtId="0" fontId="63" fillId="0" borderId="18" xfId="0" applyNumberFormat="1" applyFont="1" applyBorder="1" applyAlignment="1">
      <alignment horizontal="center"/>
    </xf>
    <xf numFmtId="0" fontId="1" fillId="0" borderId="18" xfId="0" applyNumberFormat="1" applyFont="1" applyBorder="1" applyAlignment="1">
      <alignment horizontal="center"/>
    </xf>
    <xf numFmtId="4" fontId="66" fillId="0" borderId="18" xfId="0" applyNumberFormat="1" applyFont="1" applyBorder="1" applyAlignment="1">
      <alignment horizontal="center"/>
    </xf>
    <xf numFmtId="4" fontId="67" fillId="0" borderId="18" xfId="0" applyNumberFormat="1" applyFont="1" applyBorder="1" applyAlignment="1">
      <alignment horizontal="center"/>
    </xf>
    <xf numFmtId="49" fontId="63" fillId="0" borderId="18" xfId="0" applyNumberFormat="1" applyFont="1" applyBorder="1" applyAlignment="1">
      <alignment horizontal="center"/>
    </xf>
    <xf numFmtId="49" fontId="1" fillId="0" borderId="18" xfId="0" applyNumberFormat="1" applyFont="1" applyBorder="1" applyAlignment="1">
      <alignment horizontal="center"/>
    </xf>
    <xf numFmtId="0" fontId="1" fillId="0" borderId="18" xfId="0" applyNumberFormat="1" applyFont="1" applyBorder="1" applyAlignment="1">
      <alignment horizontal="center" vertical="center"/>
    </xf>
    <xf numFmtId="49" fontId="1" fillId="0" borderId="18" xfId="0" applyNumberFormat="1" applyFont="1" applyBorder="1" applyAlignment="1">
      <alignment horizontal="center" vertical="top"/>
    </xf>
    <xf numFmtId="4" fontId="67" fillId="0" borderId="18" xfId="0" applyNumberFormat="1" applyFont="1" applyBorder="1" applyAlignment="1">
      <alignment horizontal="left"/>
    </xf>
    <xf numFmtId="0" fontId="67" fillId="0" borderId="18" xfId="0" applyNumberFormat="1" applyFont="1" applyBorder="1" applyAlignment="1">
      <alignment horizontal="center" vertical="top"/>
    </xf>
    <xf numFmtId="4" fontId="67" fillId="0" borderId="18" xfId="0" applyNumberFormat="1" applyFont="1" applyBorder="1" applyAlignment="1">
      <alignment horizontal="right" vertical="center"/>
    </xf>
    <xf numFmtId="49" fontId="67" fillId="33" borderId="18" xfId="0" applyNumberFormat="1" applyFont="1" applyFill="1" applyBorder="1" applyAlignment="1">
      <alignment horizontal="center"/>
    </xf>
    <xf numFmtId="0" fontId="67" fillId="33" borderId="18" xfId="0" applyNumberFormat="1" applyFont="1" applyFill="1" applyBorder="1" applyAlignment="1">
      <alignment horizontal="center" vertical="top"/>
    </xf>
    <xf numFmtId="49" fontId="6" fillId="0" borderId="18" xfId="0" applyNumberFormat="1" applyFont="1" applyBorder="1" applyAlignment="1">
      <alignment horizontal="center"/>
    </xf>
    <xf numFmtId="49" fontId="1" fillId="33" borderId="18" xfId="0" applyNumberFormat="1" applyFont="1" applyFill="1" applyBorder="1" applyAlignment="1">
      <alignment horizontal="center"/>
    </xf>
    <xf numFmtId="0" fontId="67" fillId="0" borderId="18" xfId="0" applyNumberFormat="1" applyFont="1" applyBorder="1" applyAlignment="1">
      <alignment horizontal="center" vertical="center"/>
    </xf>
    <xf numFmtId="49" fontId="67" fillId="0" borderId="0" xfId="0" applyNumberFormat="1" applyFont="1" applyBorder="1" applyAlignment="1">
      <alignment horizontal="left"/>
    </xf>
    <xf numFmtId="0" fontId="1" fillId="0" borderId="0" xfId="0" applyNumberFormat="1" applyFont="1" applyBorder="1" applyAlignment="1">
      <alignment vertical="center"/>
    </xf>
    <xf numFmtId="0" fontId="10"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2" fillId="0" borderId="0" xfId="0" applyNumberFormat="1" applyFont="1" applyBorder="1" applyAlignment="1">
      <alignment/>
    </xf>
    <xf numFmtId="0" fontId="12" fillId="0" borderId="0" xfId="0" applyNumberFormat="1" applyFont="1" applyBorder="1" applyAlignment="1">
      <alignment horizontal="left"/>
    </xf>
    <xf numFmtId="0" fontId="14" fillId="0" borderId="0" xfId="0" applyNumberFormat="1" applyFont="1" applyBorder="1" applyAlignment="1">
      <alignment horizontal="left"/>
    </xf>
    <xf numFmtId="49" fontId="1" fillId="0" borderId="18" xfId="0" applyNumberFormat="1" applyFont="1" applyFill="1" applyBorder="1" applyAlignment="1">
      <alignment horizontal="center"/>
    </xf>
    <xf numFmtId="49" fontId="63" fillId="0" borderId="18" xfId="0" applyNumberFormat="1" applyFont="1" applyFill="1" applyBorder="1" applyAlignment="1">
      <alignment horizontal="center"/>
    </xf>
    <xf numFmtId="49" fontId="1" fillId="10" borderId="18" xfId="0" applyNumberFormat="1" applyFont="1" applyFill="1" applyBorder="1" applyAlignment="1">
      <alignment horizontal="center" vertical="top"/>
    </xf>
    <xf numFmtId="4" fontId="67" fillId="10" borderId="18" xfId="0" applyNumberFormat="1" applyFont="1" applyFill="1" applyBorder="1" applyAlignment="1">
      <alignment horizontal="right" vertical="center"/>
    </xf>
    <xf numFmtId="0" fontId="17" fillId="0" borderId="0" xfId="0" applyNumberFormat="1" applyFont="1" applyBorder="1" applyAlignment="1">
      <alignment horizontal="center"/>
    </xf>
    <xf numFmtId="0" fontId="18" fillId="0" borderId="0" xfId="0" applyNumberFormat="1" applyFont="1" applyBorder="1" applyAlignment="1">
      <alignment horizontal="center"/>
    </xf>
    <xf numFmtId="0" fontId="17" fillId="0" borderId="0" xfId="0" applyNumberFormat="1" applyFont="1" applyBorder="1" applyAlignment="1">
      <alignment/>
    </xf>
    <xf numFmtId="49" fontId="16" fillId="0" borderId="0" xfId="0" applyNumberFormat="1" applyFont="1" applyBorder="1" applyAlignment="1">
      <alignment horizontal="center"/>
    </xf>
    <xf numFmtId="4" fontId="67" fillId="0" borderId="18" xfId="0" applyNumberFormat="1" applyFont="1" applyBorder="1" applyAlignment="1">
      <alignment horizontal="center"/>
    </xf>
    <xf numFmtId="4" fontId="67" fillId="0" borderId="19" xfId="0" applyNumberFormat="1" applyFont="1" applyBorder="1" applyAlignment="1">
      <alignment horizontal="center" vertical="center"/>
    </xf>
    <xf numFmtId="0" fontId="67" fillId="0" borderId="18" xfId="0" applyNumberFormat="1" applyFont="1" applyBorder="1" applyAlignment="1">
      <alignment horizontal="center" vertical="top"/>
    </xf>
    <xf numFmtId="4" fontId="67" fillId="0" borderId="18" xfId="0" applyNumberFormat="1" applyFont="1" applyBorder="1" applyAlignment="1">
      <alignment horizontal="right" vertical="center"/>
    </xf>
    <xf numFmtId="4" fontId="67" fillId="10" borderId="18" xfId="0" applyNumberFormat="1" applyFont="1" applyFill="1" applyBorder="1" applyAlignment="1">
      <alignment horizontal="right" vertical="center"/>
    </xf>
    <xf numFmtId="49" fontId="6" fillId="16" borderId="18" xfId="0" applyNumberFormat="1" applyFont="1" applyFill="1" applyBorder="1" applyAlignment="1">
      <alignment horizontal="center"/>
    </xf>
    <xf numFmtId="0" fontId="67" fillId="16" borderId="18" xfId="0" applyNumberFormat="1" applyFont="1" applyFill="1" applyBorder="1" applyAlignment="1">
      <alignment horizontal="center" vertical="top"/>
    </xf>
    <xf numFmtId="4" fontId="67" fillId="16" borderId="18" xfId="0" applyNumberFormat="1" applyFont="1" applyFill="1" applyBorder="1" applyAlignment="1">
      <alignment horizontal="right" vertical="center"/>
    </xf>
    <xf numFmtId="4" fontId="67" fillId="16" borderId="18" xfId="0" applyNumberFormat="1" applyFont="1" applyFill="1" applyBorder="1" applyAlignment="1">
      <alignment horizontal="center"/>
    </xf>
    <xf numFmtId="0" fontId="1" fillId="16" borderId="0" xfId="0" applyNumberFormat="1" applyFont="1" applyFill="1" applyBorder="1" applyAlignment="1">
      <alignment horizontal="left"/>
    </xf>
    <xf numFmtId="49" fontId="1" fillId="16" borderId="18" xfId="0" applyNumberFormat="1" applyFont="1" applyFill="1" applyBorder="1" applyAlignment="1">
      <alignment horizontal="center"/>
    </xf>
    <xf numFmtId="0" fontId="67" fillId="16" borderId="18" xfId="0" applyNumberFormat="1" applyFont="1" applyFill="1" applyBorder="1" applyAlignment="1">
      <alignment horizontal="center"/>
    </xf>
    <xf numFmtId="4" fontId="67" fillId="16" borderId="18" xfId="0" applyNumberFormat="1" applyFont="1" applyFill="1" applyBorder="1" applyAlignment="1">
      <alignment horizontal="center" vertical="center"/>
    </xf>
    <xf numFmtId="4" fontId="67" fillId="16" borderId="18" xfId="0" applyNumberFormat="1" applyFont="1" applyFill="1" applyBorder="1" applyAlignment="1">
      <alignment horizontal="right" vertical="center"/>
    </xf>
    <xf numFmtId="49" fontId="1" fillId="16" borderId="18" xfId="0" applyNumberFormat="1" applyFont="1" applyFill="1" applyBorder="1" applyAlignment="1">
      <alignment horizontal="center" vertical="center"/>
    </xf>
    <xf numFmtId="0" fontId="67" fillId="16" borderId="18" xfId="0" applyNumberFormat="1" applyFont="1" applyFill="1" applyBorder="1" applyAlignment="1">
      <alignment horizontal="center" vertical="center"/>
    </xf>
    <xf numFmtId="4" fontId="67" fillId="0" borderId="18" xfId="0" applyNumberFormat="1" applyFont="1" applyBorder="1" applyAlignment="1">
      <alignment horizontal="right" vertical="center"/>
    </xf>
    <xf numFmtId="4" fontId="67" fillId="0" borderId="18" xfId="0" applyNumberFormat="1" applyFont="1" applyBorder="1" applyAlignment="1">
      <alignment horizontal="right" vertical="center"/>
    </xf>
    <xf numFmtId="4" fontId="67" fillId="10" borderId="18" xfId="0" applyNumberFormat="1" applyFont="1" applyFill="1" applyBorder="1" applyAlignment="1">
      <alignment horizontal="right" vertical="center"/>
    </xf>
    <xf numFmtId="49" fontId="1" fillId="33" borderId="18" xfId="0" applyNumberFormat="1" applyFont="1" applyFill="1" applyBorder="1" applyAlignment="1">
      <alignment horizontal="center"/>
    </xf>
    <xf numFmtId="4" fontId="67" fillId="0" borderId="18" xfId="0" applyNumberFormat="1" applyFont="1" applyBorder="1" applyAlignment="1">
      <alignment horizontal="right" vertical="center"/>
    </xf>
    <xf numFmtId="4" fontId="67" fillId="10" borderId="18" xfId="0" applyNumberFormat="1" applyFont="1" applyFill="1" applyBorder="1" applyAlignment="1">
      <alignment horizontal="right" vertical="center"/>
    </xf>
    <xf numFmtId="4" fontId="67" fillId="0" borderId="18" xfId="0" applyNumberFormat="1" applyFont="1" applyBorder="1" applyAlignment="1">
      <alignment horizontal="right" vertical="center"/>
    </xf>
    <xf numFmtId="0" fontId="67" fillId="0" borderId="18" xfId="0" applyNumberFormat="1" applyFont="1" applyBorder="1" applyAlignment="1">
      <alignment horizontal="center" vertical="top"/>
    </xf>
    <xf numFmtId="4" fontId="67" fillId="10" borderId="18" xfId="0" applyNumberFormat="1" applyFont="1" applyFill="1" applyBorder="1" applyAlignment="1">
      <alignment horizontal="right" vertical="center"/>
    </xf>
    <xf numFmtId="4" fontId="67" fillId="10" borderId="18" xfId="0" applyNumberFormat="1" applyFont="1" applyFill="1" applyBorder="1" applyAlignment="1">
      <alignment horizontal="right" vertical="center"/>
    </xf>
    <xf numFmtId="4" fontId="67" fillId="16" borderId="18" xfId="0" applyNumberFormat="1" applyFont="1" applyFill="1" applyBorder="1" applyAlignment="1">
      <alignment horizontal="right" vertical="center"/>
    </xf>
    <xf numFmtId="49" fontId="67" fillId="0" borderId="18" xfId="0" applyNumberFormat="1" applyFont="1" applyBorder="1" applyAlignment="1">
      <alignment horizontal="center"/>
    </xf>
    <xf numFmtId="4" fontId="67" fillId="16" borderId="18" xfId="0" applyNumberFormat="1" applyFont="1" applyFill="1" applyBorder="1" applyAlignment="1">
      <alignment horizontal="right" vertical="center"/>
    </xf>
    <xf numFmtId="49" fontId="1" fillId="33" borderId="18" xfId="0" applyNumberFormat="1" applyFont="1" applyFill="1" applyBorder="1" applyAlignment="1">
      <alignment horizontal="center"/>
    </xf>
    <xf numFmtId="4" fontId="67" fillId="33" borderId="18" xfId="0" applyNumberFormat="1" applyFont="1" applyFill="1" applyBorder="1" applyAlignment="1">
      <alignment horizontal="right" vertical="center"/>
    </xf>
    <xf numFmtId="4" fontId="67" fillId="33" borderId="18" xfId="0" applyNumberFormat="1" applyFont="1" applyFill="1" applyBorder="1" applyAlignment="1">
      <alignment horizontal="center"/>
    </xf>
    <xf numFmtId="4" fontId="67" fillId="10" borderId="18" xfId="0" applyNumberFormat="1" applyFont="1" applyFill="1" applyBorder="1" applyAlignment="1">
      <alignment horizontal="right" vertical="center"/>
    </xf>
    <xf numFmtId="4" fontId="67" fillId="0" borderId="18" xfId="0" applyNumberFormat="1" applyFont="1" applyBorder="1" applyAlignment="1">
      <alignment horizontal="right" vertical="center"/>
    </xf>
    <xf numFmtId="0" fontId="67" fillId="33" borderId="18" xfId="0" applyNumberFormat="1" applyFont="1" applyFill="1" applyBorder="1" applyAlignment="1">
      <alignment horizontal="center" vertical="top"/>
    </xf>
    <xf numFmtId="4" fontId="67" fillId="16" borderId="18" xfId="0" applyNumberFormat="1" applyFont="1" applyFill="1" applyBorder="1" applyAlignment="1">
      <alignment horizontal="right" vertical="center"/>
    </xf>
    <xf numFmtId="4" fontId="67" fillId="0" borderId="18" xfId="0" applyNumberFormat="1" applyFont="1" applyBorder="1" applyAlignment="1">
      <alignment horizontal="right" vertical="center"/>
    </xf>
    <xf numFmtId="4" fontId="67" fillId="33" borderId="18" xfId="0" applyNumberFormat="1" applyFont="1" applyFill="1" applyBorder="1" applyAlignment="1">
      <alignment horizontal="right" vertical="center"/>
    </xf>
    <xf numFmtId="4" fontId="67" fillId="33" borderId="18" xfId="0" applyNumberFormat="1" applyFont="1" applyFill="1" applyBorder="1" applyAlignment="1">
      <alignment horizontal="right" vertical="center"/>
    </xf>
    <xf numFmtId="4" fontId="67" fillId="10" borderId="18" xfId="0" applyNumberFormat="1" applyFont="1" applyFill="1" applyBorder="1" applyAlignment="1">
      <alignment horizontal="right" vertical="center"/>
    </xf>
    <xf numFmtId="4" fontId="67" fillId="0" borderId="18" xfId="0" applyNumberFormat="1" applyFont="1" applyBorder="1" applyAlignment="1">
      <alignment horizontal="right" vertical="center"/>
    </xf>
    <xf numFmtId="0" fontId="67" fillId="33" borderId="18" xfId="0" applyNumberFormat="1" applyFont="1" applyFill="1" applyBorder="1" applyAlignment="1">
      <alignment horizontal="center" vertical="top"/>
    </xf>
    <xf numFmtId="0" fontId="67" fillId="0" borderId="20" xfId="0" applyNumberFormat="1" applyFont="1" applyBorder="1" applyAlignment="1">
      <alignment horizontal="left"/>
    </xf>
    <xf numFmtId="0" fontId="67" fillId="0" borderId="21" xfId="0" applyNumberFormat="1" applyFont="1" applyBorder="1" applyAlignment="1">
      <alignment horizontal="left"/>
    </xf>
    <xf numFmtId="0" fontId="67" fillId="0" borderId="22" xfId="0" applyNumberFormat="1" applyFont="1" applyBorder="1" applyAlignment="1">
      <alignment horizontal="left"/>
    </xf>
    <xf numFmtId="4" fontId="67" fillId="10" borderId="18" xfId="0" applyNumberFormat="1" applyFont="1" applyFill="1" applyBorder="1" applyAlignment="1">
      <alignment horizontal="right" vertical="center"/>
    </xf>
    <xf numFmtId="4" fontId="67" fillId="0" borderId="18" xfId="0" applyNumberFormat="1" applyFont="1" applyBorder="1" applyAlignment="1">
      <alignment horizontal="right" vertical="center"/>
    </xf>
    <xf numFmtId="0" fontId="67" fillId="33" borderId="18" xfId="0" applyNumberFormat="1" applyFont="1" applyFill="1" applyBorder="1" applyAlignment="1">
      <alignment horizontal="center" vertical="top"/>
    </xf>
    <xf numFmtId="0" fontId="1" fillId="0" borderId="18" xfId="0" applyNumberFormat="1" applyFont="1" applyBorder="1" applyAlignment="1">
      <alignment horizontal="left" indent="4"/>
    </xf>
    <xf numFmtId="0" fontId="13" fillId="0" borderId="0"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0" fontId="6" fillId="0" borderId="20" xfId="0" applyNumberFormat="1" applyFont="1" applyBorder="1" applyAlignment="1">
      <alignment horizontal="left" wrapText="1"/>
    </xf>
    <xf numFmtId="0" fontId="6" fillId="0" borderId="21" xfId="0" applyNumberFormat="1" applyFont="1" applyBorder="1" applyAlignment="1">
      <alignment horizontal="left" wrapText="1"/>
    </xf>
    <xf numFmtId="0" fontId="6" fillId="0" borderId="22" xfId="0" applyNumberFormat="1" applyFont="1" applyBorder="1" applyAlignment="1">
      <alignment horizontal="left" wrapText="1"/>
    </xf>
    <xf numFmtId="0" fontId="1" fillId="0" borderId="20"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22" xfId="0" applyNumberFormat="1" applyFont="1" applyBorder="1" applyAlignment="1">
      <alignment horizontal="left" wrapText="1"/>
    </xf>
    <xf numFmtId="0" fontId="12" fillId="0" borderId="0" xfId="0" applyNumberFormat="1" applyFont="1" applyBorder="1" applyAlignment="1">
      <alignment horizontal="center"/>
    </xf>
    <xf numFmtId="0" fontId="17" fillId="0" borderId="0" xfId="0" applyNumberFormat="1" applyFont="1" applyBorder="1" applyAlignment="1">
      <alignment horizontal="center"/>
    </xf>
    <xf numFmtId="0" fontId="16" fillId="0" borderId="0" xfId="0" applyNumberFormat="1" applyFont="1" applyBorder="1" applyAlignment="1">
      <alignment horizontal="center"/>
    </xf>
    <xf numFmtId="4" fontId="67" fillId="0" borderId="19" xfId="0" applyNumberFormat="1" applyFont="1" applyBorder="1" applyAlignment="1">
      <alignment horizontal="center" vertical="center"/>
    </xf>
    <xf numFmtId="4" fontId="67" fillId="0" borderId="23" xfId="0" applyNumberFormat="1" applyFont="1" applyBorder="1" applyAlignment="1">
      <alignment horizontal="center" vertic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10" fillId="0" borderId="0" xfId="0" applyNumberFormat="1" applyFont="1" applyBorder="1" applyAlignment="1">
      <alignment horizontal="left" vertical="center" wrapText="1"/>
    </xf>
    <xf numFmtId="0" fontId="1" fillId="0" borderId="18" xfId="0" applyNumberFormat="1" applyFont="1" applyBorder="1" applyAlignment="1">
      <alignment horizontal="left" wrapText="1" indent="4"/>
    </xf>
    <xf numFmtId="0" fontId="6" fillId="0" borderId="18" xfId="0" applyNumberFormat="1" applyFont="1" applyBorder="1" applyAlignment="1">
      <alignment horizontal="left"/>
    </xf>
    <xf numFmtId="0" fontId="67" fillId="0" borderId="18" xfId="0" applyNumberFormat="1" applyFont="1" applyBorder="1" applyAlignment="1">
      <alignment horizontal="left"/>
    </xf>
    <xf numFmtId="0" fontId="68" fillId="0" borderId="18" xfId="0" applyFont="1" applyBorder="1" applyAlignment="1">
      <alignment horizontal="left"/>
    </xf>
    <xf numFmtId="0" fontId="64" fillId="0" borderId="18" xfId="0" applyNumberFormat="1" applyFont="1" applyBorder="1" applyAlignment="1">
      <alignment horizontal="left"/>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67" fillId="0" borderId="18" xfId="0" applyNumberFormat="1" applyFont="1" applyBorder="1" applyAlignment="1">
      <alignment horizontal="left" vertical="top" wrapText="1"/>
    </xf>
    <xf numFmtId="0" fontId="64" fillId="0" borderId="18" xfId="0" applyNumberFormat="1" applyFont="1" applyBorder="1" applyAlignment="1">
      <alignment horizontal="left" vertical="top"/>
    </xf>
    <xf numFmtId="0" fontId="67" fillId="0" borderId="20" xfId="0" applyNumberFormat="1" applyFont="1" applyBorder="1" applyAlignment="1">
      <alignment horizontal="left"/>
    </xf>
    <xf numFmtId="0" fontId="67" fillId="0" borderId="21" xfId="0" applyNumberFormat="1" applyFont="1" applyBorder="1" applyAlignment="1">
      <alignment horizontal="left"/>
    </xf>
    <xf numFmtId="0" fontId="67" fillId="0" borderId="22" xfId="0" applyNumberFormat="1" applyFont="1" applyBorder="1" applyAlignment="1">
      <alignment horizontal="left"/>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16" borderId="18" xfId="0" applyNumberFormat="1" applyFont="1" applyFill="1" applyBorder="1" applyAlignment="1">
      <alignment horizontal="center"/>
    </xf>
    <xf numFmtId="49" fontId="1" fillId="16" borderId="18" xfId="0" applyNumberFormat="1" applyFont="1" applyFill="1" applyBorder="1" applyAlignment="1">
      <alignment horizontal="center" vertical="center"/>
    </xf>
    <xf numFmtId="0" fontId="67" fillId="16" borderId="18" xfId="0" applyNumberFormat="1" applyFont="1" applyFill="1" applyBorder="1" applyAlignment="1">
      <alignment horizontal="center" vertical="center"/>
    </xf>
    <xf numFmtId="0" fontId="64" fillId="16" borderId="18" xfId="0" applyNumberFormat="1" applyFont="1" applyFill="1" applyBorder="1" applyAlignment="1">
      <alignment horizontal="center" vertical="center"/>
    </xf>
    <xf numFmtId="0" fontId="1" fillId="16" borderId="18" xfId="0" applyNumberFormat="1" applyFont="1" applyFill="1" applyBorder="1" applyAlignment="1">
      <alignment horizontal="left" indent="3"/>
    </xf>
    <xf numFmtId="4" fontId="67" fillId="16" borderId="19" xfId="0" applyNumberFormat="1" applyFont="1" applyFill="1" applyBorder="1" applyAlignment="1">
      <alignment horizontal="right" vertical="center"/>
    </xf>
    <xf numFmtId="4" fontId="67" fillId="16" borderId="23" xfId="0" applyNumberFormat="1" applyFont="1" applyFill="1" applyBorder="1" applyAlignment="1">
      <alignment horizontal="right" vertical="center"/>
    </xf>
    <xf numFmtId="49" fontId="1" fillId="33" borderId="18" xfId="0" applyNumberFormat="1" applyFont="1" applyFill="1" applyBorder="1" applyAlignment="1">
      <alignment horizontal="center"/>
    </xf>
    <xf numFmtId="4" fontId="67" fillId="16" borderId="19" xfId="0" applyNumberFormat="1" applyFont="1" applyFill="1" applyBorder="1" applyAlignment="1">
      <alignment horizontal="center" vertical="center"/>
    </xf>
    <xf numFmtId="4" fontId="67" fillId="16" borderId="23" xfId="0" applyNumberFormat="1" applyFont="1" applyFill="1" applyBorder="1" applyAlignment="1">
      <alignment horizontal="center" vertical="center"/>
    </xf>
    <xf numFmtId="49" fontId="1" fillId="0" borderId="18" xfId="0" applyNumberFormat="1" applyFont="1" applyBorder="1" applyAlignment="1">
      <alignment horizontal="center"/>
    </xf>
    <xf numFmtId="4" fontId="67" fillId="33" borderId="19" xfId="0" applyNumberFormat="1" applyFont="1" applyFill="1" applyBorder="1" applyAlignment="1">
      <alignment horizontal="right" vertical="center"/>
    </xf>
    <xf numFmtId="4" fontId="67" fillId="33" borderId="23" xfId="0" applyNumberFormat="1" applyFont="1" applyFill="1" applyBorder="1" applyAlignment="1">
      <alignment horizontal="right" vertical="center"/>
    </xf>
    <xf numFmtId="4" fontId="67" fillId="33" borderId="18" xfId="0" applyNumberFormat="1" applyFont="1" applyFill="1" applyBorder="1" applyAlignment="1">
      <alignment horizontal="right" vertical="center"/>
    </xf>
    <xf numFmtId="4" fontId="64" fillId="33" borderId="18" xfId="0" applyNumberFormat="1" applyFont="1" applyFill="1" applyBorder="1" applyAlignment="1">
      <alignment horizontal="right" vertical="center"/>
    </xf>
    <xf numFmtId="4" fontId="67" fillId="33" borderId="19" xfId="0" applyNumberFormat="1" applyFont="1" applyFill="1" applyBorder="1" applyAlignment="1">
      <alignment horizontal="center" vertical="center"/>
    </xf>
    <xf numFmtId="4" fontId="67" fillId="33" borderId="23" xfId="0" applyNumberFormat="1" applyFont="1" applyFill="1" applyBorder="1" applyAlignment="1">
      <alignment horizontal="center" vertical="center"/>
    </xf>
    <xf numFmtId="0" fontId="67" fillId="33" borderId="18" xfId="0" applyNumberFormat="1" applyFont="1" applyFill="1" applyBorder="1" applyAlignment="1">
      <alignment horizontal="center" vertical="top"/>
    </xf>
    <xf numFmtId="0" fontId="64" fillId="33" borderId="18" xfId="0" applyNumberFormat="1" applyFont="1" applyFill="1" applyBorder="1" applyAlignment="1">
      <alignment horizontal="center" vertical="top"/>
    </xf>
    <xf numFmtId="0" fontId="1" fillId="33" borderId="18" xfId="0" applyNumberFormat="1" applyFont="1" applyFill="1" applyBorder="1" applyAlignment="1">
      <alignment horizontal="left" indent="2"/>
    </xf>
    <xf numFmtId="4" fontId="67" fillId="16" borderId="18" xfId="0" applyNumberFormat="1" applyFont="1" applyFill="1" applyBorder="1" applyAlignment="1">
      <alignment horizontal="center"/>
    </xf>
    <xf numFmtId="4" fontId="64" fillId="16" borderId="18" xfId="0" applyNumberFormat="1" applyFont="1" applyFill="1" applyBorder="1" applyAlignment="1">
      <alignment horizontal="center"/>
    </xf>
    <xf numFmtId="4" fontId="67" fillId="0" borderId="18" xfId="0" applyNumberFormat="1" applyFont="1" applyBorder="1" applyAlignment="1">
      <alignment horizontal="right" vertical="center"/>
    </xf>
    <xf numFmtId="4" fontId="64" fillId="0" borderId="18" xfId="0" applyNumberFormat="1" applyFont="1" applyBorder="1" applyAlignment="1">
      <alignment horizontal="right" vertical="center"/>
    </xf>
    <xf numFmtId="4" fontId="67" fillId="10" borderId="18" xfId="0" applyNumberFormat="1" applyFont="1" applyFill="1" applyBorder="1" applyAlignment="1">
      <alignment horizontal="right" vertical="center"/>
    </xf>
    <xf numFmtId="4" fontId="64" fillId="10" borderId="18" xfId="0" applyNumberFormat="1" applyFont="1" applyFill="1" applyBorder="1" applyAlignment="1">
      <alignment horizontal="right" vertical="center"/>
    </xf>
    <xf numFmtId="4" fontId="67" fillId="0" borderId="18" xfId="0" applyNumberFormat="1" applyFont="1" applyBorder="1" applyAlignment="1">
      <alignment horizontal="center"/>
    </xf>
    <xf numFmtId="4" fontId="64" fillId="0" borderId="18" xfId="0" applyNumberFormat="1" applyFont="1" applyBorder="1" applyAlignment="1">
      <alignment horizontal="center"/>
    </xf>
    <xf numFmtId="0" fontId="67" fillId="0" borderId="18" xfId="0" applyNumberFormat="1" applyFont="1" applyBorder="1" applyAlignment="1">
      <alignment horizontal="center" vertical="top"/>
    </xf>
    <xf numFmtId="0" fontId="64" fillId="0" borderId="18" xfId="0" applyNumberFormat="1" applyFont="1" applyBorder="1" applyAlignment="1">
      <alignment horizontal="center" vertical="top"/>
    </xf>
    <xf numFmtId="0" fontId="1" fillId="16" borderId="18" xfId="0" applyNumberFormat="1" applyFont="1" applyFill="1" applyBorder="1" applyAlignment="1">
      <alignment horizontal="left" wrapText="1" indent="1"/>
    </xf>
    <xf numFmtId="0" fontId="1" fillId="16" borderId="18" xfId="0" applyNumberFormat="1" applyFont="1" applyFill="1" applyBorder="1" applyAlignment="1">
      <alignment horizontal="left" indent="1"/>
    </xf>
    <xf numFmtId="4" fontId="67" fillId="16" borderId="18" xfId="0" applyNumberFormat="1" applyFont="1" applyFill="1" applyBorder="1" applyAlignment="1">
      <alignment horizontal="right" vertical="center"/>
    </xf>
    <xf numFmtId="4" fontId="64" fillId="16" borderId="18" xfId="0" applyNumberFormat="1" applyFont="1" applyFill="1" applyBorder="1" applyAlignment="1">
      <alignment horizontal="right" vertical="center"/>
    </xf>
    <xf numFmtId="0" fontId="1" fillId="33" borderId="18"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16" borderId="18" xfId="0" applyNumberFormat="1" applyFont="1" applyFill="1" applyBorder="1" applyAlignment="1">
      <alignment horizontal="left" wrapText="1" indent="3"/>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4" fillId="0" borderId="0" xfId="0" applyNumberFormat="1" applyFont="1" applyBorder="1" applyAlignment="1">
      <alignment horizontal="left"/>
    </xf>
    <xf numFmtId="0" fontId="69" fillId="0" borderId="24" xfId="0" applyNumberFormat="1" applyFont="1" applyBorder="1" applyAlignment="1">
      <alignment horizontal="center"/>
    </xf>
    <xf numFmtId="0" fontId="70" fillId="0" borderId="24" xfId="0" applyNumberFormat="1" applyFont="1" applyBorder="1" applyAlignment="1">
      <alignment horizontal="center"/>
    </xf>
    <xf numFmtId="0" fontId="15" fillId="0" borderId="0"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18" xfId="0" applyNumberFormat="1" applyFont="1" applyBorder="1" applyAlignment="1">
      <alignment horizontal="left"/>
    </xf>
    <xf numFmtId="0" fontId="6" fillId="16" borderId="18" xfId="0" applyNumberFormat="1" applyFont="1" applyFill="1" applyBorder="1" applyAlignment="1">
      <alignment horizontal="left"/>
    </xf>
    <xf numFmtId="4" fontId="67" fillId="33" borderId="18" xfId="0" applyNumberFormat="1" applyFont="1" applyFill="1" applyBorder="1" applyAlignment="1">
      <alignment horizontal="center"/>
    </xf>
    <xf numFmtId="4" fontId="64" fillId="33" borderId="18" xfId="0" applyNumberFormat="1" applyFont="1" applyFill="1" applyBorder="1" applyAlignment="1">
      <alignment horizontal="center"/>
    </xf>
    <xf numFmtId="0" fontId="1" fillId="10" borderId="19" xfId="0" applyNumberFormat="1" applyFont="1" applyFill="1" applyBorder="1" applyAlignment="1">
      <alignment horizontal="center" vertical="center" wrapText="1"/>
    </xf>
    <xf numFmtId="0" fontId="1" fillId="10" borderId="23" xfId="0" applyNumberFormat="1" applyFont="1" applyFill="1" applyBorder="1" applyAlignment="1">
      <alignment horizontal="center" vertical="center" wrapText="1"/>
    </xf>
    <xf numFmtId="49" fontId="16" fillId="0" borderId="0" xfId="0" applyNumberFormat="1" applyFont="1" applyBorder="1" applyAlignment="1">
      <alignment horizontal="center"/>
    </xf>
    <xf numFmtId="0" fontId="1" fillId="10" borderId="18" xfId="0" applyNumberFormat="1" applyFont="1" applyFill="1" applyBorder="1" applyAlignment="1">
      <alignment horizontal="center" vertical="center" wrapText="1"/>
    </xf>
    <xf numFmtId="0" fontId="6" fillId="0" borderId="0" xfId="0" applyNumberFormat="1" applyFont="1" applyBorder="1" applyAlignment="1">
      <alignment horizontal="center"/>
    </xf>
    <xf numFmtId="49" fontId="1" fillId="0" borderId="18" xfId="0" applyNumberFormat="1" applyFont="1" applyBorder="1" applyAlignment="1">
      <alignment horizontal="center" vertical="top"/>
    </xf>
    <xf numFmtId="0" fontId="1" fillId="0" borderId="0" xfId="0" applyNumberFormat="1" applyFont="1" applyBorder="1" applyAlignment="1">
      <alignment horizontal="right"/>
    </xf>
    <xf numFmtId="49" fontId="63" fillId="0" borderId="24" xfId="0" applyNumberFormat="1" applyFont="1" applyBorder="1" applyAlignment="1">
      <alignment horizontal="left"/>
    </xf>
    <xf numFmtId="49" fontId="71" fillId="0" borderId="24" xfId="0" applyNumberFormat="1" applyFont="1" applyBorder="1" applyAlignment="1">
      <alignment horizontal="left"/>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3" fillId="0" borderId="24" xfId="0" applyNumberFormat="1" applyFont="1" applyBorder="1" applyAlignment="1">
      <alignment horizontal="center"/>
    </xf>
    <xf numFmtId="49" fontId="71" fillId="0" borderId="24" xfId="0" applyNumberFormat="1" applyFont="1" applyBorder="1" applyAlignment="1">
      <alignment horizontal="center"/>
    </xf>
    <xf numFmtId="0" fontId="1" fillId="0" borderId="0" xfId="0" applyNumberFormat="1" applyFont="1" applyBorder="1" applyAlignment="1">
      <alignment horizontal="left"/>
    </xf>
    <xf numFmtId="0" fontId="63" fillId="0" borderId="25" xfId="0" applyNumberFormat="1" applyFont="1" applyBorder="1" applyAlignment="1">
      <alignment horizontal="center"/>
    </xf>
    <xf numFmtId="0" fontId="71" fillId="0" borderId="24" xfId="0" applyNumberFormat="1" applyFont="1" applyBorder="1" applyAlignment="1">
      <alignment horizontal="center"/>
    </xf>
    <xf numFmtId="0" fontId="63" fillId="0" borderId="24" xfId="0" applyNumberFormat="1" applyFont="1" applyBorder="1" applyAlignment="1">
      <alignment horizontal="center"/>
    </xf>
    <xf numFmtId="0" fontId="71" fillId="0" borderId="26" xfId="0" applyNumberFormat="1" applyFont="1" applyBorder="1" applyAlignment="1">
      <alignment horizontal="center"/>
    </xf>
    <xf numFmtId="0" fontId="4" fillId="0" borderId="27" xfId="0" applyNumberFormat="1" applyFont="1" applyBorder="1" applyAlignment="1">
      <alignment horizontal="center" vertical="top"/>
    </xf>
    <xf numFmtId="0" fontId="4" fillId="0" borderId="28" xfId="0" applyNumberFormat="1" applyFont="1" applyBorder="1" applyAlignment="1">
      <alignment horizontal="center" vertical="top"/>
    </xf>
    <xf numFmtId="0" fontId="4" fillId="0" borderId="29" xfId="0" applyNumberFormat="1" applyFont="1" applyBorder="1" applyAlignment="1">
      <alignment horizontal="center" vertical="top"/>
    </xf>
    <xf numFmtId="0" fontId="72" fillId="0" borderId="24" xfId="0" applyNumberFormat="1" applyFont="1" applyBorder="1" applyAlignment="1">
      <alignment horizontal="center"/>
    </xf>
    <xf numFmtId="4" fontId="67" fillId="10" borderId="18" xfId="0" applyNumberFormat="1" applyFont="1" applyFill="1" applyBorder="1" applyAlignment="1">
      <alignment horizontal="center"/>
    </xf>
    <xf numFmtId="4" fontId="64" fillId="10" borderId="18" xfId="0" applyNumberFormat="1" applyFont="1" applyFill="1" applyBorder="1" applyAlignment="1">
      <alignment horizontal="center"/>
    </xf>
    <xf numFmtId="0" fontId="1" fillId="0" borderId="18" xfId="0" applyNumberFormat="1" applyFont="1" applyBorder="1" applyAlignment="1">
      <alignment horizontal="left" wrapText="1"/>
    </xf>
    <xf numFmtId="49" fontId="67" fillId="0" borderId="18" xfId="0" applyNumberFormat="1" applyFont="1" applyBorder="1" applyAlignment="1">
      <alignment horizontal="center"/>
    </xf>
    <xf numFmtId="49" fontId="64" fillId="0" borderId="18" xfId="0" applyNumberFormat="1" applyFont="1" applyBorder="1" applyAlignment="1">
      <alignment horizontal="center"/>
    </xf>
    <xf numFmtId="0" fontId="67" fillId="0" borderId="18" xfId="0" applyNumberFormat="1" applyFont="1" applyBorder="1" applyAlignment="1">
      <alignment horizontal="left" wrapText="1" indent="4"/>
    </xf>
    <xf numFmtId="0" fontId="0" fillId="0" borderId="18" xfId="0" applyBorder="1" applyAlignment="1">
      <alignment/>
    </xf>
    <xf numFmtId="4" fontId="67" fillId="10" borderId="20" xfId="0" applyNumberFormat="1" applyFont="1" applyFill="1" applyBorder="1" applyAlignment="1">
      <alignment horizontal="center"/>
    </xf>
    <xf numFmtId="4" fontId="67" fillId="10" borderId="21" xfId="0" applyNumberFormat="1" applyFont="1" applyFill="1" applyBorder="1" applyAlignment="1">
      <alignment horizontal="center"/>
    </xf>
    <xf numFmtId="4" fontId="67" fillId="10" borderId="22"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 fontId="67" fillId="0" borderId="18" xfId="0" applyNumberFormat="1" applyFont="1" applyFill="1" applyBorder="1" applyAlignment="1">
      <alignment horizontal="center"/>
    </xf>
    <xf numFmtId="4" fontId="64" fillId="0" borderId="18" xfId="0" applyNumberFormat="1" applyFont="1" applyFill="1" applyBorder="1" applyAlignment="1">
      <alignment horizontal="center"/>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9" fontId="6" fillId="0" borderId="18" xfId="0" applyNumberFormat="1" applyFont="1" applyBorder="1" applyAlignment="1">
      <alignment horizontal="center"/>
    </xf>
    <xf numFmtId="49" fontId="1" fillId="10" borderId="18" xfId="0" applyNumberFormat="1" applyFont="1" applyFill="1" applyBorder="1" applyAlignment="1">
      <alignment horizontal="center" vertical="top"/>
    </xf>
    <xf numFmtId="0" fontId="1" fillId="10" borderId="18" xfId="0" applyNumberFormat="1" applyFont="1" applyFill="1" applyBorder="1" applyAlignment="1">
      <alignment horizontal="right"/>
    </xf>
    <xf numFmtId="0" fontId="1" fillId="10" borderId="18" xfId="0" applyNumberFormat="1" applyFont="1" applyFill="1" applyBorder="1" applyAlignment="1">
      <alignment horizontal="left"/>
    </xf>
    <xf numFmtId="0" fontId="1" fillId="0" borderId="18" xfId="0" applyNumberFormat="1" applyFont="1" applyBorder="1" applyAlignment="1">
      <alignment horizontal="center" vertical="top" wrapText="1"/>
    </xf>
    <xf numFmtId="0" fontId="1" fillId="10" borderId="18" xfId="0" applyNumberFormat="1" applyFont="1" applyFill="1" applyBorder="1" applyAlignment="1">
      <alignment horizontal="center" vertical="top" wrapText="1"/>
    </xf>
    <xf numFmtId="49" fontId="67" fillId="10" borderId="18" xfId="0" applyNumberFormat="1" applyFont="1" applyFill="1" applyBorder="1" applyAlignment="1">
      <alignment horizontal="left"/>
    </xf>
    <xf numFmtId="49" fontId="64" fillId="10" borderId="18" xfId="0" applyNumberFormat="1" applyFont="1" applyFill="1" applyBorder="1" applyAlignment="1">
      <alignment horizontal="left"/>
    </xf>
    <xf numFmtId="0" fontId="1" fillId="0" borderId="18" xfId="0" applyNumberFormat="1" applyFont="1" applyBorder="1" applyAlignment="1">
      <alignment horizontal="right"/>
    </xf>
    <xf numFmtId="49" fontId="67" fillId="0" borderId="18" xfId="0" applyNumberFormat="1" applyFont="1" applyBorder="1" applyAlignment="1">
      <alignment horizontal="left"/>
    </xf>
    <xf numFmtId="49" fontId="64" fillId="0" borderId="18" xfId="0" applyNumberFormat="1" applyFont="1" applyBorder="1" applyAlignment="1">
      <alignment horizontal="left"/>
    </xf>
    <xf numFmtId="0" fontId="67" fillId="0" borderId="18" xfId="0" applyNumberFormat="1" applyFont="1" applyBorder="1" applyAlignment="1">
      <alignment horizontal="center" wrapText="1"/>
    </xf>
    <xf numFmtId="0" fontId="64" fillId="0" borderId="18"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9"/>
  <sheetViews>
    <sheetView showGridLines="0" view="pageBreakPreview" zoomScale="90" zoomScaleNormal="90" zoomScaleSheetLayoutView="90" workbookViewId="0" topLeftCell="A19">
      <selection activeCell="AQ43" sqref="AQ43"/>
    </sheetView>
  </sheetViews>
  <sheetFormatPr defaultColWidth="0.875" defaultRowHeight="12.75"/>
  <cols>
    <col min="1" max="19" width="3.00390625" style="1" customWidth="1"/>
    <col min="20" max="20" width="5.375" style="1" customWidth="1"/>
    <col min="21" max="21" width="4.625" style="1" customWidth="1"/>
    <col min="22" max="24" width="3.00390625" style="1" customWidth="1"/>
    <col min="25" max="25" width="1.75390625" style="1" customWidth="1"/>
    <col min="26" max="26" width="0.875" style="1" customWidth="1"/>
    <col min="27" max="27" width="6.00390625" style="1" customWidth="1"/>
    <col min="28" max="28" width="14.375" style="1" customWidth="1"/>
    <col min="29" max="29" width="8.00390625" style="1" customWidth="1"/>
    <col min="30" max="30" width="12.625" style="1" customWidth="1"/>
    <col min="31" max="33" width="12.625" style="1" hidden="1" customWidth="1"/>
    <col min="34" max="34" width="13.75390625" style="1" customWidth="1"/>
    <col min="35" max="35" width="15.00390625" style="1" customWidth="1"/>
    <col min="36" max="36" width="16.25390625" style="1" customWidth="1"/>
    <col min="37" max="43" width="3.00390625" style="1" customWidth="1"/>
    <col min="44" max="16384" width="0.875" style="1" customWidth="1"/>
  </cols>
  <sheetData>
    <row r="1" spans="20:36" s="5" customFormat="1" ht="17.25" customHeight="1">
      <c r="T1" s="40"/>
      <c r="U1" s="22"/>
      <c r="V1" s="22"/>
      <c r="W1" s="22"/>
      <c r="X1" s="22"/>
      <c r="Y1" s="22"/>
      <c r="Z1" s="22"/>
      <c r="AI1" s="114" t="s">
        <v>283</v>
      </c>
      <c r="AJ1" s="114"/>
    </row>
    <row r="2" spans="20:36" s="5" customFormat="1" ht="13.5" customHeight="1">
      <c r="T2" s="40"/>
      <c r="U2" s="22"/>
      <c r="V2" s="22"/>
      <c r="W2" s="22"/>
      <c r="X2" s="22"/>
      <c r="Y2" s="22"/>
      <c r="Z2" s="22"/>
      <c r="AH2" s="116" t="s">
        <v>301</v>
      </c>
      <c r="AI2" s="116"/>
      <c r="AJ2" s="116"/>
    </row>
    <row r="3" spans="20:36" s="5" customFormat="1" ht="13.5" customHeight="1">
      <c r="T3" s="40"/>
      <c r="U3" s="22"/>
      <c r="V3" s="22"/>
      <c r="W3" s="22"/>
      <c r="X3" s="22"/>
      <c r="Y3" s="22"/>
      <c r="Z3" s="22"/>
      <c r="AH3" s="115" t="s">
        <v>284</v>
      </c>
      <c r="AI3" s="115"/>
      <c r="AJ3" s="115"/>
    </row>
    <row r="4" spans="20:36" s="5" customFormat="1" ht="13.5" customHeight="1">
      <c r="T4" s="40"/>
      <c r="U4" s="22"/>
      <c r="V4" s="22"/>
      <c r="W4" s="22"/>
      <c r="X4" s="22"/>
      <c r="Y4" s="22"/>
      <c r="Z4" s="22"/>
      <c r="AH4" s="116" t="s">
        <v>303</v>
      </c>
      <c r="AI4" s="116"/>
      <c r="AJ4" s="116"/>
    </row>
    <row r="5" spans="20:36" s="5" customFormat="1" ht="13.5" customHeight="1">
      <c r="T5" s="40"/>
      <c r="U5" s="22"/>
      <c r="V5" s="22"/>
      <c r="W5" s="22"/>
      <c r="X5" s="22"/>
      <c r="Y5" s="22"/>
      <c r="Z5" s="22"/>
      <c r="AH5" s="115" t="s">
        <v>285</v>
      </c>
      <c r="AI5" s="115"/>
      <c r="AJ5" s="115"/>
    </row>
    <row r="6" spans="20:36" s="5" customFormat="1" ht="13.5" customHeight="1">
      <c r="T6" s="40"/>
      <c r="U6" s="22"/>
      <c r="V6" s="22"/>
      <c r="W6" s="22"/>
      <c r="X6" s="22"/>
      <c r="Y6" s="22"/>
      <c r="Z6" s="22"/>
      <c r="AH6" s="53" t="s">
        <v>286</v>
      </c>
      <c r="AI6" s="116" t="s">
        <v>302</v>
      </c>
      <c r="AJ6" s="116"/>
    </row>
    <row r="7" spans="20:36" s="5" customFormat="1" ht="13.5" customHeight="1">
      <c r="T7" s="40"/>
      <c r="U7" s="22"/>
      <c r="V7" s="22"/>
      <c r="W7" s="22"/>
      <c r="X7" s="22"/>
      <c r="Y7" s="22"/>
      <c r="Z7" s="22"/>
      <c r="AH7" s="52" t="s">
        <v>15</v>
      </c>
      <c r="AI7" s="54"/>
      <c r="AJ7" s="52"/>
    </row>
    <row r="8" spans="20:36" s="5" customFormat="1" ht="13.5" customHeight="1">
      <c r="T8" s="40"/>
      <c r="U8" s="22"/>
      <c r="V8" s="22"/>
      <c r="W8" s="22"/>
      <c r="X8" s="22"/>
      <c r="Y8" s="22"/>
      <c r="Z8" s="22"/>
      <c r="AH8" s="55" t="s">
        <v>340</v>
      </c>
      <c r="AI8" s="187" t="s">
        <v>341</v>
      </c>
      <c r="AJ8" s="187"/>
    </row>
    <row r="9" spans="20:36" s="5" customFormat="1" ht="13.5" customHeight="1">
      <c r="T9" s="40"/>
      <c r="U9" s="22"/>
      <c r="V9" s="22"/>
      <c r="W9" s="22"/>
      <c r="X9" s="22"/>
      <c r="Y9" s="22"/>
      <c r="Z9" s="22"/>
      <c r="AJ9" s="41"/>
    </row>
    <row r="10" spans="20:36" s="5" customFormat="1" ht="13.5" customHeight="1">
      <c r="T10" s="40"/>
      <c r="U10" s="22"/>
      <c r="V10" s="22"/>
      <c r="W10" s="22"/>
      <c r="X10" s="22"/>
      <c r="Y10" s="22"/>
      <c r="Z10" s="22"/>
      <c r="AJ10" s="41"/>
    </row>
    <row r="11" spans="20:36" s="5" customFormat="1" ht="13.5" customHeight="1">
      <c r="T11" s="40"/>
      <c r="U11" s="22"/>
      <c r="V11" s="22"/>
      <c r="W11" s="45" t="s">
        <v>333</v>
      </c>
      <c r="X11" s="45"/>
      <c r="Y11" s="45"/>
      <c r="Z11" s="45"/>
      <c r="AA11" s="45"/>
      <c r="AB11" s="45"/>
      <c r="AC11" s="45"/>
      <c r="AD11" s="45"/>
      <c r="AE11" s="45"/>
      <c r="AJ11" s="41"/>
    </row>
    <row r="12" spans="20:36" s="5" customFormat="1" ht="19.5" customHeight="1">
      <c r="T12" s="40"/>
      <c r="U12" s="22"/>
      <c r="V12" s="22"/>
      <c r="W12" s="45"/>
      <c r="X12" s="45"/>
      <c r="Y12" s="45"/>
      <c r="Z12" s="45" t="s">
        <v>334</v>
      </c>
      <c r="AA12" s="45"/>
      <c r="AB12" s="45"/>
      <c r="AC12" s="45"/>
      <c r="AD12" s="45"/>
      <c r="AE12" s="45"/>
      <c r="AJ12" s="41"/>
    </row>
    <row r="13" spans="20:36" s="5" customFormat="1" ht="16.5" customHeight="1">
      <c r="T13" s="40"/>
      <c r="U13" s="22"/>
      <c r="V13" s="22"/>
      <c r="W13" s="105" t="s">
        <v>343</v>
      </c>
      <c r="X13" s="105"/>
      <c r="Y13" s="105"/>
      <c r="Z13" s="105"/>
      <c r="AA13" s="105"/>
      <c r="AB13" s="105"/>
      <c r="AC13" s="105"/>
      <c r="AD13" s="105"/>
      <c r="AE13" s="105"/>
      <c r="AJ13" s="41"/>
    </row>
    <row r="14" spans="20:36" s="5" customFormat="1" ht="13.5" customHeight="1">
      <c r="T14" s="40"/>
      <c r="U14" s="22"/>
      <c r="V14" s="22"/>
      <c r="W14" s="45"/>
      <c r="X14" s="45"/>
      <c r="Y14" s="45"/>
      <c r="Z14" s="45"/>
      <c r="AA14" s="46"/>
      <c r="AB14" s="46"/>
      <c r="AC14" s="46"/>
      <c r="AD14" s="46"/>
      <c r="AE14" s="46"/>
      <c r="AJ14" s="41"/>
    </row>
    <row r="15" spans="20:36" s="5" customFormat="1" ht="13.5" customHeight="1">
      <c r="T15" s="40"/>
      <c r="U15" s="22"/>
      <c r="V15" s="22"/>
      <c r="W15" s="22"/>
      <c r="X15" s="22"/>
      <c r="Y15" s="22"/>
      <c r="Z15" s="22"/>
      <c r="AJ15" s="30" t="s">
        <v>18</v>
      </c>
    </row>
    <row r="16" spans="27:36" ht="13.5" customHeight="1">
      <c r="AA16" s="20"/>
      <c r="AB16" s="2"/>
      <c r="AI16" s="2" t="s">
        <v>292</v>
      </c>
      <c r="AJ16" s="28" t="s">
        <v>342</v>
      </c>
    </row>
    <row r="17" spans="1:36" ht="13.5" customHeight="1">
      <c r="A17" s="176" t="s">
        <v>19</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47"/>
      <c r="AB17" s="47"/>
      <c r="AC17" s="47"/>
      <c r="AD17" s="47"/>
      <c r="AI17" s="2" t="s">
        <v>293</v>
      </c>
      <c r="AJ17" s="49" t="s">
        <v>299</v>
      </c>
    </row>
    <row r="18" spans="1:36" ht="13.5" customHeight="1">
      <c r="A18" s="47" t="s">
        <v>20</v>
      </c>
      <c r="B18" s="47"/>
      <c r="C18" s="47"/>
      <c r="D18" s="47"/>
      <c r="E18" s="47"/>
      <c r="F18" s="47"/>
      <c r="G18" s="47"/>
      <c r="H18" s="47"/>
      <c r="I18" s="47"/>
      <c r="J18" s="47"/>
      <c r="K18" s="179" t="s">
        <v>289</v>
      </c>
      <c r="L18" s="179"/>
      <c r="M18" s="179"/>
      <c r="N18" s="179"/>
      <c r="O18" s="179"/>
      <c r="P18" s="179"/>
      <c r="Q18" s="179"/>
      <c r="R18" s="179"/>
      <c r="S18" s="179"/>
      <c r="T18" s="179"/>
      <c r="U18" s="179"/>
      <c r="V18" s="179"/>
      <c r="W18" s="179"/>
      <c r="X18" s="179"/>
      <c r="Y18" s="179"/>
      <c r="Z18" s="179"/>
      <c r="AA18" s="179"/>
      <c r="AB18" s="179"/>
      <c r="AC18" s="179"/>
      <c r="AD18" s="179"/>
      <c r="AE18" s="21"/>
      <c r="AF18" s="21"/>
      <c r="AG18" s="21"/>
      <c r="AI18" s="2" t="s">
        <v>294</v>
      </c>
      <c r="AJ18" s="28" t="s">
        <v>288</v>
      </c>
    </row>
    <row r="19" spans="1:36" ht="13.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I19" s="2" t="s">
        <v>295</v>
      </c>
      <c r="AJ19" s="28" t="s">
        <v>298</v>
      </c>
    </row>
    <row r="20" spans="1:36" ht="13.5" customHeight="1">
      <c r="A20" s="47" t="s">
        <v>22</v>
      </c>
      <c r="B20" s="47"/>
      <c r="C20" s="47"/>
      <c r="D20" s="47"/>
      <c r="E20" s="47"/>
      <c r="F20" s="47"/>
      <c r="G20" s="47"/>
      <c r="H20" s="47"/>
      <c r="I20" s="47"/>
      <c r="J20" s="47"/>
      <c r="K20" s="177" t="s">
        <v>300</v>
      </c>
      <c r="L20" s="178"/>
      <c r="M20" s="178"/>
      <c r="N20" s="178"/>
      <c r="O20" s="178"/>
      <c r="P20" s="178"/>
      <c r="Q20" s="178"/>
      <c r="R20" s="178"/>
      <c r="S20" s="178"/>
      <c r="T20" s="178"/>
      <c r="U20" s="178"/>
      <c r="V20" s="178"/>
      <c r="W20" s="178"/>
      <c r="X20" s="178"/>
      <c r="Y20" s="178"/>
      <c r="Z20" s="178"/>
      <c r="AA20" s="178"/>
      <c r="AB20" s="178"/>
      <c r="AC20" s="178"/>
      <c r="AD20" s="178"/>
      <c r="AE20" s="23"/>
      <c r="AF20" s="23"/>
      <c r="AG20" s="23"/>
      <c r="AI20" s="2" t="s">
        <v>296</v>
      </c>
      <c r="AJ20" s="28" t="s">
        <v>287</v>
      </c>
    </row>
    <row r="21" spans="1:36" ht="13.5" customHeight="1">
      <c r="A21" s="47" t="s">
        <v>23</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I21" s="2" t="s">
        <v>297</v>
      </c>
      <c r="AJ21" s="48" t="s">
        <v>21</v>
      </c>
    </row>
    <row r="22" ht="13.5" customHeight="1"/>
    <row r="23" spans="1:36" s="6" customFormat="1" ht="13.5" customHeight="1">
      <c r="A23" s="189" t="s">
        <v>24</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row>
    <row r="24" ht="13.5" customHeight="1"/>
    <row r="25" spans="1:36" ht="13.5" customHeight="1">
      <c r="A25" s="180" t="s">
        <v>0</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73" t="s">
        <v>1</v>
      </c>
      <c r="AB25" s="173" t="s">
        <v>2</v>
      </c>
      <c r="AC25" s="173" t="s">
        <v>271</v>
      </c>
      <c r="AD25" s="180" t="s">
        <v>6</v>
      </c>
      <c r="AE25" s="180"/>
      <c r="AF25" s="180"/>
      <c r="AG25" s="180"/>
      <c r="AH25" s="180"/>
      <c r="AI25" s="180"/>
      <c r="AJ25" s="180"/>
    </row>
    <row r="26" spans="1:36" ht="13.5" customHeight="1">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73"/>
      <c r="AB26" s="173"/>
      <c r="AC26" s="173"/>
      <c r="AD26" s="174" t="s">
        <v>335</v>
      </c>
      <c r="AE26" s="173">
        <v>2</v>
      </c>
      <c r="AF26" s="173">
        <v>4</v>
      </c>
      <c r="AG26" s="173">
        <v>5</v>
      </c>
      <c r="AH26" s="185" t="s">
        <v>336</v>
      </c>
      <c r="AI26" s="188" t="s">
        <v>337</v>
      </c>
      <c r="AJ26" s="173" t="s">
        <v>5</v>
      </c>
    </row>
    <row r="27" spans="1:36" ht="24"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73"/>
      <c r="AB27" s="173"/>
      <c r="AC27" s="173"/>
      <c r="AD27" s="175"/>
      <c r="AE27" s="173"/>
      <c r="AF27" s="173"/>
      <c r="AG27" s="173"/>
      <c r="AH27" s="186"/>
      <c r="AI27" s="188"/>
      <c r="AJ27" s="173"/>
    </row>
    <row r="28" spans="1:36" ht="13.5" customHeight="1">
      <c r="A28" s="190" t="s">
        <v>7</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31" t="s">
        <v>8</v>
      </c>
      <c r="AB28" s="31" t="s">
        <v>9</v>
      </c>
      <c r="AC28" s="31" t="s">
        <v>10</v>
      </c>
      <c r="AD28" s="31" t="s">
        <v>11</v>
      </c>
      <c r="AE28" s="31"/>
      <c r="AF28" s="31"/>
      <c r="AG28" s="31"/>
      <c r="AH28" s="50" t="s">
        <v>12</v>
      </c>
      <c r="AI28" s="50" t="s">
        <v>13</v>
      </c>
      <c r="AJ28" s="31" t="s">
        <v>14</v>
      </c>
    </row>
    <row r="29" spans="1:36" ht="13.5" customHeight="1">
      <c r="A29" s="181" t="s">
        <v>25</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29" t="s">
        <v>26</v>
      </c>
      <c r="AB29" s="29" t="s">
        <v>27</v>
      </c>
      <c r="AC29" s="29" t="s">
        <v>27</v>
      </c>
      <c r="AD29" s="34"/>
      <c r="AE29" s="34"/>
      <c r="AF29" s="34"/>
      <c r="AG29" s="34"/>
      <c r="AH29" s="51"/>
      <c r="AI29" s="51"/>
      <c r="AJ29" s="27"/>
    </row>
    <row r="30" spans="1:36" ht="13.5" customHeight="1">
      <c r="A30" s="181" t="s">
        <v>28</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29" t="s">
        <v>29</v>
      </c>
      <c r="AB30" s="29" t="s">
        <v>27</v>
      </c>
      <c r="AC30" s="29" t="s">
        <v>27</v>
      </c>
      <c r="AD30" s="34"/>
      <c r="AE30" s="34"/>
      <c r="AF30" s="34"/>
      <c r="AG30" s="34"/>
      <c r="AH30" s="60"/>
      <c r="AI30" s="60"/>
      <c r="AJ30" s="27"/>
    </row>
    <row r="31" spans="1:36" s="65" customFormat="1" ht="13.5" customHeight="1">
      <c r="A31" s="182" t="s">
        <v>30</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61" t="s">
        <v>31</v>
      </c>
      <c r="AB31" s="61"/>
      <c r="AC31" s="62">
        <v>100</v>
      </c>
      <c r="AD31" s="84">
        <f>AD35+AD43+AD46+AD38+AD39</f>
        <v>34428018.68</v>
      </c>
      <c r="AE31" s="69">
        <f>AE35+AE43+AE46+AE38+AE39</f>
        <v>936422.7</v>
      </c>
      <c r="AF31" s="84">
        <f>AF35+AF43+AF46+AF38+AF39</f>
        <v>3899364.01</v>
      </c>
      <c r="AG31" s="84">
        <f>AG35+AG43+AG46+AG38+AG39</f>
        <v>29592231.97</v>
      </c>
      <c r="AH31" s="63">
        <f>AH35+AH38+AH42+AH45</f>
        <v>34256134.07</v>
      </c>
      <c r="AI31" s="91">
        <f>AI35+AI38+AI42+AI45</f>
        <v>34149010</v>
      </c>
      <c r="AJ31" s="64"/>
    </row>
    <row r="32" spans="1:36" ht="13.5" customHeight="1">
      <c r="A32" s="134" t="s">
        <v>32</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29" t="s">
        <v>33</v>
      </c>
      <c r="AB32" s="29" t="s">
        <v>34</v>
      </c>
      <c r="AC32" s="33"/>
      <c r="AD32" s="34"/>
      <c r="AE32" s="34"/>
      <c r="AF32" s="34"/>
      <c r="AG32" s="34"/>
      <c r="AH32" s="60"/>
      <c r="AI32" s="60"/>
      <c r="AJ32" s="27"/>
    </row>
    <row r="33" spans="1:36" ht="13.5" customHeight="1">
      <c r="A33" s="107" t="s">
        <v>35</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46" t="s">
        <v>36</v>
      </c>
      <c r="AB33" s="146"/>
      <c r="AC33" s="164"/>
      <c r="AD33" s="158"/>
      <c r="AE33" s="117"/>
      <c r="AF33" s="117"/>
      <c r="AG33" s="117"/>
      <c r="AH33" s="160"/>
      <c r="AI33" s="160"/>
      <c r="AJ33" s="162"/>
    </row>
    <row r="34" spans="1:36" ht="13.5"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46"/>
      <c r="AB34" s="146"/>
      <c r="AC34" s="165"/>
      <c r="AD34" s="159"/>
      <c r="AE34" s="118"/>
      <c r="AF34" s="118"/>
      <c r="AG34" s="118"/>
      <c r="AH34" s="161"/>
      <c r="AI34" s="161"/>
      <c r="AJ34" s="163"/>
    </row>
    <row r="35" spans="1:36" s="65" customFormat="1" ht="13.5" customHeight="1">
      <c r="A35" s="166" t="s">
        <v>37</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66" t="s">
        <v>38</v>
      </c>
      <c r="AB35" s="66" t="s">
        <v>39</v>
      </c>
      <c r="AC35" s="62">
        <v>131</v>
      </c>
      <c r="AD35" s="63">
        <f>AD36</f>
        <v>3899364.01</v>
      </c>
      <c r="AE35" s="63"/>
      <c r="AF35" s="63">
        <f>AF36</f>
        <v>3899364.01</v>
      </c>
      <c r="AG35" s="63"/>
      <c r="AH35" s="63">
        <f>AH36</f>
        <v>3669704.01</v>
      </c>
      <c r="AI35" s="82">
        <f>AI36</f>
        <v>3590864.01</v>
      </c>
      <c r="AJ35" s="64"/>
    </row>
    <row r="36" spans="1:36" s="65" customFormat="1" ht="24" customHeight="1">
      <c r="A36" s="172" t="s">
        <v>40</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66" t="s">
        <v>41</v>
      </c>
      <c r="AB36" s="66" t="s">
        <v>39</v>
      </c>
      <c r="AC36" s="67">
        <v>131</v>
      </c>
      <c r="AD36" s="63">
        <f>AF36</f>
        <v>3899364.01</v>
      </c>
      <c r="AE36" s="63"/>
      <c r="AF36" s="63">
        <v>3899364.01</v>
      </c>
      <c r="AG36" s="63"/>
      <c r="AH36" s="63">
        <v>3669704.01</v>
      </c>
      <c r="AI36" s="63">
        <v>3590864.01</v>
      </c>
      <c r="AJ36" s="64"/>
    </row>
    <row r="37" spans="1:36" ht="22.5" customHeight="1">
      <c r="A37" s="127" t="s">
        <v>43</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29" t="s">
        <v>42</v>
      </c>
      <c r="AB37" s="29" t="s">
        <v>39</v>
      </c>
      <c r="AC37" s="33"/>
      <c r="AD37" s="34"/>
      <c r="AE37" s="34"/>
      <c r="AF37" s="34"/>
      <c r="AG37" s="34"/>
      <c r="AH37" s="60"/>
      <c r="AI37" s="60"/>
      <c r="AJ37" s="27"/>
    </row>
    <row r="38" spans="1:36" s="65" customFormat="1" ht="13.5" customHeight="1">
      <c r="A38" s="140" t="s">
        <v>290</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66" t="s">
        <v>291</v>
      </c>
      <c r="AB38" s="66" t="s">
        <v>39</v>
      </c>
      <c r="AC38" s="62">
        <v>131</v>
      </c>
      <c r="AD38" s="63">
        <f>AE38</f>
        <v>936060</v>
      </c>
      <c r="AE38" s="63">
        <f>910860+25200</f>
        <v>936060</v>
      </c>
      <c r="AF38" s="63"/>
      <c r="AG38" s="63"/>
      <c r="AH38" s="63">
        <f>AD38</f>
        <v>936060</v>
      </c>
      <c r="AI38" s="63">
        <f>AH38</f>
        <v>936060</v>
      </c>
      <c r="AJ38" s="64"/>
    </row>
    <row r="39" spans="1:36" ht="13.5" customHeight="1">
      <c r="A39" s="170" t="s">
        <v>44</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85" t="s">
        <v>45</v>
      </c>
      <c r="AB39" s="85" t="s">
        <v>46</v>
      </c>
      <c r="AC39" s="36"/>
      <c r="AD39" s="86">
        <f>AE39+AF39+AG39</f>
        <v>362.7</v>
      </c>
      <c r="AE39" s="86">
        <v>362.7</v>
      </c>
      <c r="AF39" s="86">
        <f>AF40</f>
        <v>0</v>
      </c>
      <c r="AG39" s="86">
        <f>AG40</f>
        <v>0</v>
      </c>
      <c r="AH39" s="86"/>
      <c r="AI39" s="86"/>
      <c r="AJ39" s="87"/>
    </row>
    <row r="40" spans="1:36" ht="13.5" customHeight="1">
      <c r="A40" s="155" t="s">
        <v>35</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43" t="s">
        <v>47</v>
      </c>
      <c r="AB40" s="143" t="s">
        <v>46</v>
      </c>
      <c r="AC40" s="153"/>
      <c r="AD40" s="149">
        <f>AE40+AF40+AG40</f>
        <v>0</v>
      </c>
      <c r="AE40" s="147"/>
      <c r="AF40" s="151"/>
      <c r="AG40" s="151"/>
      <c r="AH40" s="149"/>
      <c r="AI40" s="149"/>
      <c r="AJ40" s="183"/>
    </row>
    <row r="41" spans="1:36" ht="13.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43"/>
      <c r="AB41" s="143"/>
      <c r="AC41" s="154"/>
      <c r="AD41" s="150"/>
      <c r="AE41" s="148"/>
      <c r="AF41" s="152"/>
      <c r="AG41" s="152"/>
      <c r="AH41" s="150"/>
      <c r="AI41" s="150"/>
      <c r="AJ41" s="184"/>
    </row>
    <row r="42" spans="1:36" ht="13.5" customHeight="1">
      <c r="A42" s="134" t="s">
        <v>48</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29" t="s">
        <v>49</v>
      </c>
      <c r="AB42" s="29" t="s">
        <v>53</v>
      </c>
      <c r="AC42" s="33">
        <v>189</v>
      </c>
      <c r="AD42" s="34">
        <f>AD43</f>
        <v>0</v>
      </c>
      <c r="AE42" s="34"/>
      <c r="AF42" s="34"/>
      <c r="AG42" s="34"/>
      <c r="AH42" s="60"/>
      <c r="AI42" s="60"/>
      <c r="AJ42" s="27"/>
    </row>
    <row r="43" spans="1:36" ht="13.5" customHeight="1">
      <c r="A43" s="128" t="s">
        <v>35</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46"/>
      <c r="AB43" s="143" t="s">
        <v>53</v>
      </c>
      <c r="AC43" s="164">
        <v>189</v>
      </c>
      <c r="AD43" s="158">
        <f>AE43</f>
        <v>0</v>
      </c>
      <c r="AE43" s="117"/>
      <c r="AF43" s="117"/>
      <c r="AG43" s="117"/>
      <c r="AH43" s="160"/>
      <c r="AI43" s="160"/>
      <c r="AJ43" s="162"/>
    </row>
    <row r="44" spans="1:36" ht="13.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46"/>
      <c r="AB44" s="143"/>
      <c r="AC44" s="165"/>
      <c r="AD44" s="159"/>
      <c r="AE44" s="118"/>
      <c r="AF44" s="118"/>
      <c r="AG44" s="118"/>
      <c r="AH44" s="161"/>
      <c r="AI44" s="161"/>
      <c r="AJ44" s="163"/>
    </row>
    <row r="45" spans="1:36" s="65" customFormat="1" ht="13.5" customHeight="1">
      <c r="A45" s="166" t="s">
        <v>51</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66" t="s">
        <v>52</v>
      </c>
      <c r="AB45" s="70" t="s">
        <v>50</v>
      </c>
      <c r="AC45" s="71">
        <v>152</v>
      </c>
      <c r="AD45" s="63">
        <f>AD46</f>
        <v>29592231.97</v>
      </c>
      <c r="AE45" s="63"/>
      <c r="AF45" s="63"/>
      <c r="AG45" s="68">
        <f>AG46</f>
        <v>29592231.97</v>
      </c>
      <c r="AH45" s="63">
        <f>AH46</f>
        <v>29650370.06</v>
      </c>
      <c r="AI45" s="82">
        <f>AI46</f>
        <v>29622085.99</v>
      </c>
      <c r="AJ45" s="64"/>
    </row>
    <row r="46" spans="1:36" s="65" customFormat="1" ht="13.5" customHeight="1">
      <c r="A46" s="140" t="s">
        <v>35</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36" t="s">
        <v>55</v>
      </c>
      <c r="AB46" s="137" t="s">
        <v>50</v>
      </c>
      <c r="AC46" s="138">
        <v>152</v>
      </c>
      <c r="AD46" s="168">
        <f>AG46</f>
        <v>29592231.97</v>
      </c>
      <c r="AE46" s="144"/>
      <c r="AF46" s="144"/>
      <c r="AG46" s="144">
        <v>29592231.97</v>
      </c>
      <c r="AH46" s="141">
        <v>29650370.06</v>
      </c>
      <c r="AI46" s="141">
        <v>29622085.99</v>
      </c>
      <c r="AJ46" s="156"/>
    </row>
    <row r="47" spans="1:36" s="65" customFormat="1" ht="13.5" customHeight="1">
      <c r="A47" s="140" t="s">
        <v>54</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36"/>
      <c r="AB47" s="137"/>
      <c r="AC47" s="139"/>
      <c r="AD47" s="169"/>
      <c r="AE47" s="145"/>
      <c r="AF47" s="145"/>
      <c r="AG47" s="145"/>
      <c r="AH47" s="142"/>
      <c r="AI47" s="142"/>
      <c r="AJ47" s="157"/>
    </row>
    <row r="48" spans="1:36" ht="13.5" customHeight="1">
      <c r="A48" s="127" t="s">
        <v>56</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29" t="s">
        <v>57</v>
      </c>
      <c r="AB48" s="29" t="s">
        <v>50</v>
      </c>
      <c r="AC48" s="33"/>
      <c r="AD48" s="34"/>
      <c r="AE48" s="34"/>
      <c r="AF48" s="34"/>
      <c r="AG48" s="34"/>
      <c r="AH48" s="60"/>
      <c r="AI48" s="60"/>
      <c r="AJ48" s="27"/>
    </row>
    <row r="49" spans="1:36" ht="13.5" customHeight="1">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29"/>
      <c r="AB49" s="29"/>
      <c r="AC49" s="33"/>
      <c r="AD49" s="34"/>
      <c r="AE49" s="34"/>
      <c r="AF49" s="34"/>
      <c r="AG49" s="34"/>
      <c r="AH49" s="60"/>
      <c r="AI49" s="60"/>
      <c r="AJ49" s="27"/>
    </row>
    <row r="50" spans="1:36" ht="13.5" customHeight="1">
      <c r="A50" s="134" t="s">
        <v>58</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29" t="s">
        <v>59</v>
      </c>
      <c r="AB50" s="29"/>
      <c r="AC50" s="33"/>
      <c r="AD50" s="34"/>
      <c r="AE50" s="34"/>
      <c r="AF50" s="34"/>
      <c r="AG50" s="34"/>
      <c r="AH50" s="60"/>
      <c r="AI50" s="60"/>
      <c r="AJ50" s="27"/>
    </row>
    <row r="51" spans="1:36" ht="13.5" customHeight="1">
      <c r="A51" s="128" t="s">
        <v>35</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29"/>
      <c r="AB51" s="29"/>
      <c r="AC51" s="58"/>
      <c r="AD51" s="59"/>
      <c r="AE51" s="57"/>
      <c r="AF51" s="57"/>
      <c r="AG51" s="57"/>
      <c r="AH51" s="60"/>
      <c r="AI51" s="60"/>
      <c r="AJ51" s="56"/>
    </row>
    <row r="52" spans="1:36" ht="13.5" customHeight="1">
      <c r="A52" s="134" t="s">
        <v>60</v>
      </c>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29" t="s">
        <v>61</v>
      </c>
      <c r="AB52" s="29" t="s">
        <v>27</v>
      </c>
      <c r="AC52" s="33"/>
      <c r="AD52" s="34"/>
      <c r="AE52" s="34"/>
      <c r="AF52" s="34"/>
      <c r="AG52" s="34"/>
      <c r="AH52" s="60"/>
      <c r="AI52" s="60"/>
      <c r="AJ52" s="27"/>
    </row>
    <row r="53" spans="1:36" ht="13.5" customHeight="1">
      <c r="A53" s="127" t="s">
        <v>62</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29" t="s">
        <v>63</v>
      </c>
      <c r="AB53" s="29" t="s">
        <v>64</v>
      </c>
      <c r="AC53" s="33"/>
      <c r="AD53" s="34"/>
      <c r="AE53" s="34"/>
      <c r="AF53" s="34"/>
      <c r="AG53" s="34"/>
      <c r="AH53" s="60"/>
      <c r="AI53" s="60"/>
      <c r="AJ53" s="25" t="s">
        <v>27</v>
      </c>
    </row>
    <row r="54" spans="1:36" ht="13.5" customHeight="1">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29"/>
      <c r="AB54" s="29"/>
      <c r="AC54" s="33"/>
      <c r="AD54" s="34"/>
      <c r="AE54" s="34"/>
      <c r="AF54" s="34"/>
      <c r="AG54" s="34"/>
      <c r="AH54" s="60"/>
      <c r="AI54" s="60"/>
      <c r="AJ54" s="25"/>
    </row>
    <row r="55" spans="1:36" ht="13.5" customHeight="1">
      <c r="A55" s="123" t="s">
        <v>65</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37" t="s">
        <v>66</v>
      </c>
      <c r="AB55" s="37" t="s">
        <v>27</v>
      </c>
      <c r="AC55" s="33">
        <v>200</v>
      </c>
      <c r="AD55" s="34">
        <f aca="true" t="shared" si="0" ref="AD55:AI55">AD56+AD75+AD85</f>
        <v>34428018.68</v>
      </c>
      <c r="AE55" s="34">
        <f t="shared" si="0"/>
        <v>936422.7</v>
      </c>
      <c r="AF55" s="34">
        <f t="shared" si="0"/>
        <v>3899364.01</v>
      </c>
      <c r="AG55" s="34">
        <f t="shared" si="0"/>
        <v>29592231.97</v>
      </c>
      <c r="AH55" s="74">
        <f t="shared" si="0"/>
        <v>34256134.06999999</v>
      </c>
      <c r="AI55" s="74">
        <f t="shared" si="0"/>
        <v>34149010</v>
      </c>
      <c r="AJ55" s="25"/>
    </row>
    <row r="56" spans="1:36" ht="13.5" customHeight="1">
      <c r="A56" s="106" t="s">
        <v>67</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29" t="s">
        <v>68</v>
      </c>
      <c r="AB56" s="29" t="s">
        <v>27</v>
      </c>
      <c r="AC56" s="83" t="s">
        <v>272</v>
      </c>
      <c r="AD56" s="34">
        <f aca="true" t="shared" si="1" ref="AD56:AI56">AD57+AD58+AD59+AD60</f>
        <v>24116500.71</v>
      </c>
      <c r="AE56" s="34">
        <f t="shared" si="1"/>
        <v>0</v>
      </c>
      <c r="AF56" s="34">
        <f t="shared" si="1"/>
        <v>552737.28</v>
      </c>
      <c r="AG56" s="34">
        <f t="shared" si="1"/>
        <v>23563763.43</v>
      </c>
      <c r="AH56" s="74">
        <f t="shared" si="1"/>
        <v>23807228.799999997</v>
      </c>
      <c r="AI56" s="81">
        <f t="shared" si="1"/>
        <v>23807228.799999997</v>
      </c>
      <c r="AJ56" s="25" t="s">
        <v>27</v>
      </c>
    </row>
    <row r="57" spans="1:36" ht="13.5" customHeight="1">
      <c r="A57" s="127" t="s">
        <v>69</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29" t="s">
        <v>70</v>
      </c>
      <c r="AB57" s="38" t="s">
        <v>71</v>
      </c>
      <c r="AC57" s="39">
        <v>211</v>
      </c>
      <c r="AD57" s="34">
        <f>AF57+AG57+AE57</f>
        <v>18518823.93</v>
      </c>
      <c r="AE57" s="34"/>
      <c r="AF57" s="34">
        <v>420689.16</v>
      </c>
      <c r="AG57" s="34">
        <v>18098134.77</v>
      </c>
      <c r="AH57" s="74">
        <f>420689.16+17860389.65</f>
        <v>18281078.81</v>
      </c>
      <c r="AI57" s="74">
        <f>420689.16+17860389.65</f>
        <v>18281078.81</v>
      </c>
      <c r="AJ57" s="25" t="s">
        <v>27</v>
      </c>
    </row>
    <row r="58" spans="1:36" ht="13.5" customHeight="1">
      <c r="A58" s="127" t="s">
        <v>72</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29" t="s">
        <v>73</v>
      </c>
      <c r="AB58" s="38" t="s">
        <v>74</v>
      </c>
      <c r="AC58" s="39">
        <v>212</v>
      </c>
      <c r="AD58" s="73">
        <f>AF58+AG58+AE58</f>
        <v>5000</v>
      </c>
      <c r="AE58" s="34"/>
      <c r="AF58" s="34">
        <v>5000</v>
      </c>
      <c r="AG58" s="34"/>
      <c r="AH58" s="60">
        <v>5000</v>
      </c>
      <c r="AI58" s="60">
        <v>5000</v>
      </c>
      <c r="AJ58" s="25" t="s">
        <v>27</v>
      </c>
    </row>
    <row r="59" spans="1:36" ht="13.5" customHeight="1">
      <c r="A59" s="127" t="s">
        <v>75</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29" t="s">
        <v>76</v>
      </c>
      <c r="AB59" s="29" t="s">
        <v>77</v>
      </c>
      <c r="AC59" s="39"/>
      <c r="AD59" s="73"/>
      <c r="AE59" s="34"/>
      <c r="AF59" s="34"/>
      <c r="AG59" s="34"/>
      <c r="AH59" s="60">
        <v>0</v>
      </c>
      <c r="AI59" s="60">
        <v>0</v>
      </c>
      <c r="AJ59" s="25" t="s">
        <v>27</v>
      </c>
    </row>
    <row r="60" spans="1:36" ht="21.75" customHeight="1">
      <c r="A60" s="127" t="s">
        <v>78</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29" t="s">
        <v>79</v>
      </c>
      <c r="AB60" s="38" t="s">
        <v>80</v>
      </c>
      <c r="AC60" s="39">
        <v>213</v>
      </c>
      <c r="AD60" s="73">
        <f>AF60+AG60+AE60</f>
        <v>5592676.78</v>
      </c>
      <c r="AE60" s="34"/>
      <c r="AF60" s="34">
        <v>127048.12</v>
      </c>
      <c r="AG60" s="34">
        <v>5465628.66</v>
      </c>
      <c r="AH60" s="60">
        <f>127048.12+5394101.87</f>
        <v>5521149.99</v>
      </c>
      <c r="AI60" s="60">
        <f>127048.12+5394101.87</f>
        <v>5521149.99</v>
      </c>
      <c r="AJ60" s="25" t="s">
        <v>27</v>
      </c>
    </row>
    <row r="61" spans="1:36" ht="13.5" customHeight="1">
      <c r="A61" s="122" t="s">
        <v>81</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29" t="s">
        <v>82</v>
      </c>
      <c r="AB61" s="29" t="s">
        <v>80</v>
      </c>
      <c r="AC61" s="39"/>
      <c r="AD61" s="34"/>
      <c r="AE61" s="34"/>
      <c r="AF61" s="34"/>
      <c r="AG61" s="34"/>
      <c r="AH61" s="60"/>
      <c r="AI61" s="60"/>
      <c r="AJ61" s="25" t="s">
        <v>27</v>
      </c>
    </row>
    <row r="62" spans="1:36" ht="13.5" customHeight="1">
      <c r="A62" s="122" t="s">
        <v>83</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29" t="s">
        <v>84</v>
      </c>
      <c r="AB62" s="29" t="s">
        <v>80</v>
      </c>
      <c r="AC62" s="33"/>
      <c r="AD62" s="34"/>
      <c r="AE62" s="34"/>
      <c r="AF62" s="34"/>
      <c r="AG62" s="34"/>
      <c r="AH62" s="60"/>
      <c r="AI62" s="60"/>
      <c r="AJ62" s="25" t="s">
        <v>27</v>
      </c>
    </row>
    <row r="63" spans="1:36" ht="13.5" customHeight="1">
      <c r="A63" s="127" t="s">
        <v>85</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29" t="s">
        <v>86</v>
      </c>
      <c r="AB63" s="29" t="s">
        <v>87</v>
      </c>
      <c r="AC63" s="33"/>
      <c r="AD63" s="34"/>
      <c r="AE63" s="34"/>
      <c r="AF63" s="34"/>
      <c r="AG63" s="34"/>
      <c r="AH63" s="60"/>
      <c r="AI63" s="60"/>
      <c r="AJ63" s="25" t="s">
        <v>27</v>
      </c>
    </row>
    <row r="64" spans="1:36" ht="13.5" customHeight="1">
      <c r="A64" s="127" t="s">
        <v>88</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29" t="s">
        <v>89</v>
      </c>
      <c r="AB64" s="29" t="s">
        <v>90</v>
      </c>
      <c r="AC64" s="33"/>
      <c r="AD64" s="34"/>
      <c r="AE64" s="34"/>
      <c r="AF64" s="34"/>
      <c r="AG64" s="34"/>
      <c r="AH64" s="60"/>
      <c r="AI64" s="60"/>
      <c r="AJ64" s="25" t="s">
        <v>27</v>
      </c>
    </row>
    <row r="65" spans="1:36" ht="19.5" customHeight="1">
      <c r="A65" s="127" t="s">
        <v>91</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29" t="s">
        <v>92</v>
      </c>
      <c r="AB65" s="29" t="s">
        <v>93</v>
      </c>
      <c r="AC65" s="33"/>
      <c r="AD65" s="34"/>
      <c r="AE65" s="34"/>
      <c r="AF65" s="34"/>
      <c r="AG65" s="34"/>
      <c r="AH65" s="60"/>
      <c r="AI65" s="60"/>
      <c r="AJ65" s="25" t="s">
        <v>27</v>
      </c>
    </row>
    <row r="66" spans="1:36" ht="13.5" customHeight="1">
      <c r="A66" s="122" t="s">
        <v>94</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29" t="s">
        <v>95</v>
      </c>
      <c r="AB66" s="29" t="s">
        <v>93</v>
      </c>
      <c r="AC66" s="33"/>
      <c r="AD66" s="34"/>
      <c r="AE66" s="34"/>
      <c r="AF66" s="34"/>
      <c r="AG66" s="34"/>
      <c r="AH66" s="60"/>
      <c r="AI66" s="60"/>
      <c r="AJ66" s="25" t="s">
        <v>27</v>
      </c>
    </row>
    <row r="67" spans="1:36" ht="13.5" customHeight="1">
      <c r="A67" s="122" t="s">
        <v>96</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29" t="s">
        <v>97</v>
      </c>
      <c r="AB67" s="29" t="s">
        <v>93</v>
      </c>
      <c r="AC67" s="33"/>
      <c r="AD67" s="34"/>
      <c r="AE67" s="34"/>
      <c r="AF67" s="34"/>
      <c r="AG67" s="34"/>
      <c r="AH67" s="60"/>
      <c r="AI67" s="60"/>
      <c r="AJ67" s="25" t="s">
        <v>27</v>
      </c>
    </row>
    <row r="68" spans="1:36" ht="13.5" customHeight="1">
      <c r="A68" s="134" t="s">
        <v>98</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29" t="s">
        <v>99</v>
      </c>
      <c r="AB68" s="29" t="s">
        <v>100</v>
      </c>
      <c r="AC68" s="33"/>
      <c r="AD68" s="34"/>
      <c r="AE68" s="34"/>
      <c r="AF68" s="34"/>
      <c r="AG68" s="34"/>
      <c r="AH68" s="60"/>
      <c r="AI68" s="60"/>
      <c r="AJ68" s="25" t="s">
        <v>27</v>
      </c>
    </row>
    <row r="69" spans="1:36" ht="13.5" customHeight="1">
      <c r="A69" s="127" t="s">
        <v>101</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29" t="s">
        <v>102</v>
      </c>
      <c r="AB69" s="29" t="s">
        <v>103</v>
      </c>
      <c r="AC69" s="33"/>
      <c r="AD69" s="34"/>
      <c r="AE69" s="34"/>
      <c r="AF69" s="34"/>
      <c r="AG69" s="34"/>
      <c r="AH69" s="60"/>
      <c r="AI69" s="60"/>
      <c r="AJ69" s="25" t="s">
        <v>27</v>
      </c>
    </row>
    <row r="70" spans="1:36" ht="13.5" customHeight="1">
      <c r="A70" s="122" t="s">
        <v>104</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29" t="s">
        <v>105</v>
      </c>
      <c r="AB70" s="29" t="s">
        <v>106</v>
      </c>
      <c r="AC70" s="33"/>
      <c r="AD70" s="34"/>
      <c r="AE70" s="34"/>
      <c r="AF70" s="34"/>
      <c r="AG70" s="34"/>
      <c r="AH70" s="60"/>
      <c r="AI70" s="60"/>
      <c r="AJ70" s="25" t="s">
        <v>27</v>
      </c>
    </row>
    <row r="71" spans="1:36" ht="13.5" customHeight="1">
      <c r="A71" s="122"/>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29"/>
      <c r="AB71" s="29"/>
      <c r="AC71" s="33"/>
      <c r="AD71" s="34"/>
      <c r="AE71" s="34"/>
      <c r="AF71" s="34"/>
      <c r="AG71" s="34"/>
      <c r="AH71" s="60"/>
      <c r="AI71" s="60"/>
      <c r="AJ71" s="24"/>
    </row>
    <row r="72" spans="1:36" ht="20.25" customHeight="1">
      <c r="A72" s="127" t="s">
        <v>107</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29" t="s">
        <v>108</v>
      </c>
      <c r="AB72" s="29" t="s">
        <v>109</v>
      </c>
      <c r="AC72" s="33"/>
      <c r="AD72" s="34"/>
      <c r="AE72" s="34"/>
      <c r="AF72" s="34"/>
      <c r="AG72" s="34"/>
      <c r="AH72" s="60"/>
      <c r="AI72" s="60"/>
      <c r="AJ72" s="25" t="s">
        <v>27</v>
      </c>
    </row>
    <row r="73" spans="1:36" ht="19.5" customHeight="1">
      <c r="A73" s="127" t="s">
        <v>110</v>
      </c>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29" t="s">
        <v>111</v>
      </c>
      <c r="AB73" s="29" t="s">
        <v>112</v>
      </c>
      <c r="AC73" s="33"/>
      <c r="AD73" s="34"/>
      <c r="AE73" s="34"/>
      <c r="AF73" s="34"/>
      <c r="AG73" s="34"/>
      <c r="AH73" s="60"/>
      <c r="AI73" s="60"/>
      <c r="AJ73" s="25" t="s">
        <v>27</v>
      </c>
    </row>
    <row r="74" spans="1:36" ht="13.5" customHeight="1">
      <c r="A74" s="127" t="s">
        <v>113</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29" t="s">
        <v>114</v>
      </c>
      <c r="AB74" s="29" t="s">
        <v>115</v>
      </c>
      <c r="AC74" s="33"/>
      <c r="AD74" s="34"/>
      <c r="AE74" s="34"/>
      <c r="AF74" s="34"/>
      <c r="AG74" s="34"/>
      <c r="AH74" s="60"/>
      <c r="AI74" s="60"/>
      <c r="AJ74" s="25" t="s">
        <v>27</v>
      </c>
    </row>
    <row r="75" spans="1:36" ht="13.5" customHeight="1">
      <c r="A75" s="134" t="s">
        <v>116</v>
      </c>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29" t="s">
        <v>117</v>
      </c>
      <c r="AB75" s="29" t="s">
        <v>118</v>
      </c>
      <c r="AC75" s="33">
        <v>290</v>
      </c>
      <c r="AD75" s="34">
        <f aca="true" t="shared" si="2" ref="AD75:AI75">AD76+AD77+AD78+AD84</f>
        <v>123500</v>
      </c>
      <c r="AE75" s="34">
        <f t="shared" si="2"/>
        <v>0</v>
      </c>
      <c r="AF75" s="34">
        <f>AF76+AF77</f>
        <v>123500</v>
      </c>
      <c r="AG75" s="34">
        <f t="shared" si="2"/>
        <v>0</v>
      </c>
      <c r="AH75" s="74">
        <f t="shared" si="2"/>
        <v>123500</v>
      </c>
      <c r="AI75" s="74">
        <f t="shared" si="2"/>
        <v>123500</v>
      </c>
      <c r="AJ75" s="25" t="s">
        <v>27</v>
      </c>
    </row>
    <row r="76" spans="1:36" ht="13.5" customHeight="1">
      <c r="A76" s="127" t="s">
        <v>119</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29" t="s">
        <v>120</v>
      </c>
      <c r="AB76" s="38" t="s">
        <v>121</v>
      </c>
      <c r="AC76" s="33">
        <v>291</v>
      </c>
      <c r="AD76" s="34">
        <f>AF76+AG76+AE76</f>
        <v>123500</v>
      </c>
      <c r="AE76" s="34"/>
      <c r="AF76" s="34">
        <v>123500</v>
      </c>
      <c r="AG76" s="34"/>
      <c r="AH76" s="74">
        <v>123500</v>
      </c>
      <c r="AI76" s="74">
        <v>123500</v>
      </c>
      <c r="AJ76" s="25" t="s">
        <v>27</v>
      </c>
    </row>
    <row r="77" spans="1:36" ht="19.5" customHeight="1">
      <c r="A77" s="127" t="s">
        <v>122</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29" t="s">
        <v>123</v>
      </c>
      <c r="AB77" s="38" t="s">
        <v>124</v>
      </c>
      <c r="AC77" s="33">
        <v>291</v>
      </c>
      <c r="AD77" s="73">
        <f>AF77+AG77+AE77</f>
        <v>0</v>
      </c>
      <c r="AE77" s="34"/>
      <c r="AF77" s="34">
        <v>0</v>
      </c>
      <c r="AG77" s="34"/>
      <c r="AH77" s="60">
        <v>0</v>
      </c>
      <c r="AI77" s="60">
        <v>0</v>
      </c>
      <c r="AJ77" s="25" t="s">
        <v>27</v>
      </c>
    </row>
    <row r="78" spans="1:36" ht="13.5" customHeight="1">
      <c r="A78" s="127" t="s">
        <v>125</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29" t="s">
        <v>126</v>
      </c>
      <c r="AB78" s="38" t="s">
        <v>127</v>
      </c>
      <c r="AC78" s="33">
        <v>292</v>
      </c>
      <c r="AD78" s="73">
        <f>AF78+AG78+AE78</f>
        <v>0</v>
      </c>
      <c r="AE78" s="34"/>
      <c r="AF78" s="34"/>
      <c r="AG78" s="34"/>
      <c r="AH78" s="60">
        <v>0</v>
      </c>
      <c r="AI78" s="60">
        <v>0</v>
      </c>
      <c r="AJ78" s="25" t="s">
        <v>27</v>
      </c>
    </row>
    <row r="79" spans="1:36" ht="13.5" customHeight="1">
      <c r="A79" s="134" t="s">
        <v>128</v>
      </c>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29" t="s">
        <v>129</v>
      </c>
      <c r="AB79" s="29" t="s">
        <v>27</v>
      </c>
      <c r="AC79" s="33"/>
      <c r="AD79" s="34"/>
      <c r="AE79" s="34"/>
      <c r="AF79" s="34"/>
      <c r="AG79" s="34"/>
      <c r="AH79" s="60"/>
      <c r="AI79" s="60"/>
      <c r="AJ79" s="25" t="s">
        <v>27</v>
      </c>
    </row>
    <row r="80" spans="1:36" ht="13.5" customHeight="1">
      <c r="A80" s="127" t="s">
        <v>130</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29" t="s">
        <v>131</v>
      </c>
      <c r="AB80" s="29" t="s">
        <v>132</v>
      </c>
      <c r="AC80" s="33"/>
      <c r="AD80" s="34"/>
      <c r="AE80" s="34"/>
      <c r="AF80" s="34"/>
      <c r="AG80" s="34"/>
      <c r="AH80" s="60"/>
      <c r="AI80" s="60"/>
      <c r="AJ80" s="25" t="s">
        <v>27</v>
      </c>
    </row>
    <row r="81" spans="1:36" ht="13.5" customHeight="1">
      <c r="A81" s="127" t="s">
        <v>133</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29" t="s">
        <v>134</v>
      </c>
      <c r="AB81" s="29" t="s">
        <v>135</v>
      </c>
      <c r="AC81" s="33"/>
      <c r="AD81" s="34"/>
      <c r="AE81" s="34"/>
      <c r="AF81" s="34"/>
      <c r="AG81" s="34"/>
      <c r="AH81" s="60"/>
      <c r="AI81" s="60"/>
      <c r="AJ81" s="25" t="s">
        <v>27</v>
      </c>
    </row>
    <row r="82" spans="1:36" ht="21" customHeight="1">
      <c r="A82" s="127" t="s">
        <v>136</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29" t="s">
        <v>137</v>
      </c>
      <c r="AB82" s="29" t="s">
        <v>138</v>
      </c>
      <c r="AC82" s="33"/>
      <c r="AD82" s="34"/>
      <c r="AE82" s="34"/>
      <c r="AF82" s="34"/>
      <c r="AG82" s="34"/>
      <c r="AH82" s="60"/>
      <c r="AI82" s="60"/>
      <c r="AJ82" s="25" t="s">
        <v>27</v>
      </c>
    </row>
    <row r="83" spans="1:36" ht="15.75" customHeight="1">
      <c r="A83" s="134" t="s">
        <v>139</v>
      </c>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29" t="s">
        <v>140</v>
      </c>
      <c r="AB83" s="29" t="s">
        <v>27</v>
      </c>
      <c r="AC83" s="33"/>
      <c r="AD83" s="34"/>
      <c r="AE83" s="34"/>
      <c r="AF83" s="34"/>
      <c r="AG83" s="34"/>
      <c r="AH83" s="60"/>
      <c r="AI83" s="60"/>
      <c r="AJ83" s="25" t="s">
        <v>27</v>
      </c>
    </row>
    <row r="84" spans="1:36" ht="19.5" customHeight="1">
      <c r="A84" s="127" t="s">
        <v>141</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29" t="s">
        <v>142</v>
      </c>
      <c r="AB84" s="38" t="s">
        <v>143</v>
      </c>
      <c r="AC84" s="33">
        <v>290</v>
      </c>
      <c r="AD84" s="34">
        <f>AF84+AG84+AE84</f>
        <v>0</v>
      </c>
      <c r="AE84" s="34"/>
      <c r="AF84" s="34"/>
      <c r="AG84" s="34"/>
      <c r="AH84" s="60"/>
      <c r="AI84" s="60"/>
      <c r="AJ84" s="25" t="s">
        <v>27</v>
      </c>
    </row>
    <row r="85" spans="1:36" ht="13.5" customHeight="1">
      <c r="A85" s="134" t="s">
        <v>144</v>
      </c>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29" t="s">
        <v>145</v>
      </c>
      <c r="AB85" s="29" t="s">
        <v>27</v>
      </c>
      <c r="AC85" s="33">
        <v>220</v>
      </c>
      <c r="AD85" s="34">
        <f aca="true" t="shared" si="3" ref="AD85:AI85">AD86+AD87+AD88+AD89+AD107</f>
        <v>10188017.97</v>
      </c>
      <c r="AE85" s="78">
        <f t="shared" si="3"/>
        <v>936422.7</v>
      </c>
      <c r="AF85" s="92">
        <f t="shared" si="3"/>
        <v>3223126.73</v>
      </c>
      <c r="AG85" s="92">
        <f t="shared" si="3"/>
        <v>6028468.54</v>
      </c>
      <c r="AH85" s="80">
        <f t="shared" si="3"/>
        <v>10325405.27</v>
      </c>
      <c r="AI85" s="80">
        <f t="shared" si="3"/>
        <v>10218281.200000001</v>
      </c>
      <c r="AJ85" s="26"/>
    </row>
    <row r="86" spans="1:36" ht="13.5" customHeight="1">
      <c r="A86" s="127" t="s">
        <v>146</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29" t="s">
        <v>147</v>
      </c>
      <c r="AB86" s="29" t="s">
        <v>148</v>
      </c>
      <c r="AC86" s="33"/>
      <c r="AD86" s="34"/>
      <c r="AE86" s="34"/>
      <c r="AF86" s="34"/>
      <c r="AG86" s="34"/>
      <c r="AH86" s="60"/>
      <c r="AI86" s="60"/>
      <c r="AJ86" s="26"/>
    </row>
    <row r="87" spans="1:36" ht="13.5" customHeight="1">
      <c r="A87" s="127" t="s">
        <v>149</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29" t="s">
        <v>150</v>
      </c>
      <c r="AB87" s="29" t="s">
        <v>151</v>
      </c>
      <c r="AC87" s="33"/>
      <c r="AD87" s="34"/>
      <c r="AE87" s="34"/>
      <c r="AF87" s="34"/>
      <c r="AG87" s="34"/>
      <c r="AH87" s="60"/>
      <c r="AI87" s="60"/>
      <c r="AJ87" s="26"/>
    </row>
    <row r="88" spans="1:36" ht="13.5" customHeight="1">
      <c r="A88" s="127" t="s">
        <v>152</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29" t="s">
        <v>153</v>
      </c>
      <c r="AB88" s="75" t="s">
        <v>154</v>
      </c>
      <c r="AC88" s="33">
        <v>225</v>
      </c>
      <c r="AD88" s="34">
        <f>AE88+AF88+AG88</f>
        <v>0</v>
      </c>
      <c r="AE88" s="34"/>
      <c r="AF88" s="34"/>
      <c r="AG88" s="72"/>
      <c r="AH88" s="60"/>
      <c r="AI88" s="60"/>
      <c r="AJ88" s="26"/>
    </row>
    <row r="89" spans="1:36" ht="13.5" customHeight="1">
      <c r="A89" s="127" t="s">
        <v>155</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29" t="s">
        <v>156</v>
      </c>
      <c r="AB89" s="29" t="s">
        <v>157</v>
      </c>
      <c r="AC89" s="33">
        <v>220</v>
      </c>
      <c r="AD89" s="34">
        <f>AD91+AD92+AD93+AD94+AD95+AD96+AD97+AD98+AD99+AD100+AD103+AD101+AD102</f>
        <v>6545130.61</v>
      </c>
      <c r="AE89" s="102">
        <f>AE91+AE92+AE93+AE94+AE95+AE96+AE97+AE98+AE99+AE100+AE103+AE101+AE102</f>
        <v>936422.7</v>
      </c>
      <c r="AF89" s="102">
        <f>AF91+AF92+AF93+AF94+AF95+AF96+AF97+AF98+AF99+AF100+AF103+AF101+AF102</f>
        <v>1467317.91</v>
      </c>
      <c r="AG89" s="102">
        <f>AG91+AG92+AG93+AG94+AG95+AG96+AG97+AG98+AG99+AG100+AG103+AG101+AG102</f>
        <v>4141390</v>
      </c>
      <c r="AH89" s="74">
        <f>AH91+AH93+AH94+AH95+AH97+AH98+AH92+AH99+AH100+AH103</f>
        <v>6070502.91</v>
      </c>
      <c r="AI89" s="77">
        <f>AI91+AI93+AI94+AI95+AI97+AI98+AI92+AI99+AI100+AI103</f>
        <v>6042218.840000001</v>
      </c>
      <c r="AJ89" s="26"/>
    </row>
    <row r="90" spans="1:36" ht="13.5" customHeight="1">
      <c r="A90" s="104" t="s">
        <v>158</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29"/>
      <c r="AB90" s="29"/>
      <c r="AC90" s="33"/>
      <c r="AD90" s="34"/>
      <c r="AE90" s="34"/>
      <c r="AF90" s="34"/>
      <c r="AG90" s="34"/>
      <c r="AH90" s="74"/>
      <c r="AI90" s="74"/>
      <c r="AJ90" s="26"/>
    </row>
    <row r="91" spans="1:36" ht="13.5" customHeight="1">
      <c r="A91" s="124" t="s">
        <v>273</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28" t="s">
        <v>277</v>
      </c>
      <c r="AB91" s="35" t="s">
        <v>157</v>
      </c>
      <c r="AC91" s="36">
        <v>221</v>
      </c>
      <c r="AD91" s="34">
        <f aca="true" t="shared" si="4" ref="AD91:AD97">AF91+AG91+AE91</f>
        <v>6500</v>
      </c>
      <c r="AE91" s="34"/>
      <c r="AF91" s="93">
        <v>6500</v>
      </c>
      <c r="AG91" s="34"/>
      <c r="AH91" s="60">
        <v>6500</v>
      </c>
      <c r="AI91" s="60">
        <v>6500</v>
      </c>
      <c r="AJ91" s="32"/>
    </row>
    <row r="92" spans="1:36" ht="13.5" customHeight="1">
      <c r="A92" s="131" t="s">
        <v>310</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3"/>
      <c r="AA92" s="28" t="s">
        <v>278</v>
      </c>
      <c r="AB92" s="35" t="s">
        <v>157</v>
      </c>
      <c r="AC92" s="36">
        <v>222</v>
      </c>
      <c r="AD92" s="76">
        <f t="shared" si="4"/>
        <v>0</v>
      </c>
      <c r="AE92" s="76"/>
      <c r="AF92" s="93">
        <v>0</v>
      </c>
      <c r="AG92" s="76"/>
      <c r="AH92" s="77">
        <v>0</v>
      </c>
      <c r="AI92" s="77">
        <v>0</v>
      </c>
      <c r="AJ92" s="32"/>
    </row>
    <row r="93" spans="1:36" ht="13.5" customHeight="1">
      <c r="A93" s="124" t="s">
        <v>274</v>
      </c>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28" t="s">
        <v>279</v>
      </c>
      <c r="AB93" s="35" t="s">
        <v>157</v>
      </c>
      <c r="AC93" s="36">
        <v>223</v>
      </c>
      <c r="AD93" s="73">
        <f t="shared" si="4"/>
        <v>550526.57</v>
      </c>
      <c r="AE93" s="34"/>
      <c r="AF93" s="93">
        <v>550526.57</v>
      </c>
      <c r="AG93" s="34">
        <v>0</v>
      </c>
      <c r="AH93" s="60">
        <v>550526.57</v>
      </c>
      <c r="AI93" s="60">
        <v>550526.57</v>
      </c>
      <c r="AJ93" s="32"/>
    </row>
    <row r="94" spans="1:36" ht="13.5" customHeight="1">
      <c r="A94" s="129" t="s">
        <v>275</v>
      </c>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28" t="s">
        <v>280</v>
      </c>
      <c r="AB94" s="35" t="s">
        <v>157</v>
      </c>
      <c r="AC94" s="36">
        <v>225</v>
      </c>
      <c r="AD94" s="73">
        <f t="shared" si="4"/>
        <v>90200</v>
      </c>
      <c r="AE94" s="34"/>
      <c r="AF94" s="93">
        <v>90200</v>
      </c>
      <c r="AG94" s="34">
        <f>300000-300000</f>
        <v>0</v>
      </c>
      <c r="AH94" s="60">
        <v>90200</v>
      </c>
      <c r="AI94" s="60">
        <v>90200</v>
      </c>
      <c r="AJ94" s="32"/>
    </row>
    <row r="95" spans="1:36" ht="13.5" customHeight="1">
      <c r="A95" s="124" t="s">
        <v>276</v>
      </c>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28" t="s">
        <v>281</v>
      </c>
      <c r="AB95" s="35" t="s">
        <v>157</v>
      </c>
      <c r="AC95" s="36">
        <v>226</v>
      </c>
      <c r="AD95" s="73">
        <f t="shared" si="4"/>
        <v>588361.53</v>
      </c>
      <c r="AE95" s="34"/>
      <c r="AF95" s="93">
        <v>333561.53</v>
      </c>
      <c r="AG95" s="34">
        <v>254800</v>
      </c>
      <c r="AH95" s="60">
        <v>477236.53</v>
      </c>
      <c r="AI95" s="60">
        <v>477236.53</v>
      </c>
      <c r="AJ95" s="32"/>
    </row>
    <row r="96" spans="1:36" ht="13.5" customHeight="1">
      <c r="A96" s="131" t="s">
        <v>330</v>
      </c>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3"/>
      <c r="AA96" s="28" t="s">
        <v>281</v>
      </c>
      <c r="AB96" s="35" t="s">
        <v>157</v>
      </c>
      <c r="AC96" s="97">
        <v>227</v>
      </c>
      <c r="AD96" s="96"/>
      <c r="AE96" s="96"/>
      <c r="AF96" s="94">
        <v>0</v>
      </c>
      <c r="AG96" s="96"/>
      <c r="AH96" s="95"/>
      <c r="AI96" s="95"/>
      <c r="AJ96" s="32"/>
    </row>
    <row r="97" spans="1:36" ht="13.5" customHeight="1">
      <c r="A97" s="124" t="s">
        <v>305</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28" t="s">
        <v>306</v>
      </c>
      <c r="AB97" s="35" t="s">
        <v>157</v>
      </c>
      <c r="AC97" s="36">
        <v>310</v>
      </c>
      <c r="AD97" s="73">
        <f t="shared" si="4"/>
        <v>544500</v>
      </c>
      <c r="AE97" s="34"/>
      <c r="AF97" s="93">
        <v>0</v>
      </c>
      <c r="AG97" s="34">
        <v>544500</v>
      </c>
      <c r="AH97" s="60">
        <v>544500</v>
      </c>
      <c r="AI97" s="60">
        <v>544500</v>
      </c>
      <c r="AJ97" s="32"/>
    </row>
    <row r="98" spans="1:36" ht="13.5" customHeight="1">
      <c r="A98" s="124" t="s">
        <v>304</v>
      </c>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28" t="s">
        <v>307</v>
      </c>
      <c r="AB98" s="35" t="s">
        <v>157</v>
      </c>
      <c r="AC98" s="36">
        <v>340</v>
      </c>
      <c r="AD98" s="73">
        <f>AE98+AF98+AG98</f>
        <v>108088.61</v>
      </c>
      <c r="AE98" s="89"/>
      <c r="AF98" s="89">
        <v>86638.61</v>
      </c>
      <c r="AG98" s="89">
        <v>21450</v>
      </c>
      <c r="AH98" s="88">
        <f>86638.61+21450</f>
        <v>108088.61</v>
      </c>
      <c r="AI98" s="88">
        <v>108088.61</v>
      </c>
      <c r="AJ98" s="32"/>
    </row>
    <row r="99" spans="1:36" ht="13.5" customHeight="1">
      <c r="A99" s="131" t="s">
        <v>322</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3"/>
      <c r="AA99" s="28" t="s">
        <v>308</v>
      </c>
      <c r="AB99" s="35" t="s">
        <v>157</v>
      </c>
      <c r="AC99" s="90">
        <v>342</v>
      </c>
      <c r="AD99" s="89">
        <f>AE99+AF99+AG99</f>
        <v>4132060</v>
      </c>
      <c r="AE99" s="89">
        <f>910860+25200</f>
        <v>936060</v>
      </c>
      <c r="AF99" s="89">
        <v>0</v>
      </c>
      <c r="AG99" s="89">
        <v>3196000</v>
      </c>
      <c r="AH99" s="88">
        <f>3196000+936060</f>
        <v>4132060</v>
      </c>
      <c r="AI99" s="88">
        <f>3167715.93+936060</f>
        <v>4103775.93</v>
      </c>
      <c r="AJ99" s="32"/>
    </row>
    <row r="100" spans="1:36" ht="13.5" customHeight="1">
      <c r="A100" s="131" t="s">
        <v>323</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3"/>
      <c r="AA100" s="28" t="s">
        <v>309</v>
      </c>
      <c r="AB100" s="35" t="s">
        <v>157</v>
      </c>
      <c r="AC100" s="90">
        <v>343</v>
      </c>
      <c r="AD100" s="89">
        <f>AE100+AF100+AG100</f>
        <v>111391.2</v>
      </c>
      <c r="AE100" s="89"/>
      <c r="AF100" s="89">
        <v>111391.2</v>
      </c>
      <c r="AG100" s="89">
        <v>0</v>
      </c>
      <c r="AH100" s="88">
        <v>111391.2</v>
      </c>
      <c r="AI100" s="88">
        <v>111391.2</v>
      </c>
      <c r="AJ100" s="32"/>
    </row>
    <row r="101" spans="1:36" ht="13.5" customHeight="1">
      <c r="A101" s="98" t="s">
        <v>346</v>
      </c>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100"/>
      <c r="AA101" s="28" t="s">
        <v>160</v>
      </c>
      <c r="AB101" s="35" t="s">
        <v>157</v>
      </c>
      <c r="AC101" s="103">
        <v>344</v>
      </c>
      <c r="AD101" s="102">
        <f>AE101+AF101+AG101</f>
        <v>0</v>
      </c>
      <c r="AE101" s="102"/>
      <c r="AF101" s="102"/>
      <c r="AG101" s="102"/>
      <c r="AH101" s="101"/>
      <c r="AI101" s="101"/>
      <c r="AJ101" s="32"/>
    </row>
    <row r="102" spans="1:36" ht="13.5" customHeight="1">
      <c r="A102" s="98" t="s">
        <v>347</v>
      </c>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100"/>
      <c r="AA102" s="28" t="s">
        <v>314</v>
      </c>
      <c r="AB102" s="35" t="s">
        <v>157</v>
      </c>
      <c r="AC102" s="103">
        <v>345</v>
      </c>
      <c r="AD102" s="102">
        <f>AE102+AF102+AG102</f>
        <v>36330</v>
      </c>
      <c r="AE102" s="102"/>
      <c r="AF102" s="102">
        <v>36330</v>
      </c>
      <c r="AG102" s="102"/>
      <c r="AH102" s="101"/>
      <c r="AI102" s="101"/>
      <c r="AJ102" s="32"/>
    </row>
    <row r="103" spans="1:36" ht="13.5" customHeight="1">
      <c r="A103" s="131" t="s">
        <v>324</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3"/>
      <c r="AA103" s="28" t="s">
        <v>315</v>
      </c>
      <c r="AB103" s="35" t="s">
        <v>157</v>
      </c>
      <c r="AC103" s="90">
        <v>346</v>
      </c>
      <c r="AD103" s="89">
        <f>AE103+AF103+AG103</f>
        <v>377172.7</v>
      </c>
      <c r="AE103" s="89">
        <v>362.7</v>
      </c>
      <c r="AF103" s="89">
        <v>252170</v>
      </c>
      <c r="AG103" s="89">
        <v>124640</v>
      </c>
      <c r="AH103" s="88">
        <v>50000</v>
      </c>
      <c r="AI103" s="88">
        <v>50000</v>
      </c>
      <c r="AJ103" s="32"/>
    </row>
    <row r="104" spans="1:36" ht="13.5" customHeight="1">
      <c r="A104" s="127" t="s">
        <v>159</v>
      </c>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28" t="s">
        <v>319</v>
      </c>
      <c r="AB104" s="29" t="s">
        <v>161</v>
      </c>
      <c r="AC104" s="33"/>
      <c r="AD104" s="34"/>
      <c r="AE104" s="34"/>
      <c r="AF104" s="34"/>
      <c r="AG104" s="34"/>
      <c r="AH104" s="60"/>
      <c r="AI104" s="60"/>
      <c r="AJ104" s="26"/>
    </row>
    <row r="105" spans="1:36" ht="25.5" customHeight="1">
      <c r="A105" s="122" t="s">
        <v>162</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28" t="s">
        <v>320</v>
      </c>
      <c r="AB105" s="29" t="s">
        <v>163</v>
      </c>
      <c r="AC105" s="33"/>
      <c r="AD105" s="34"/>
      <c r="AE105" s="34"/>
      <c r="AF105" s="34"/>
      <c r="AG105" s="34"/>
      <c r="AH105" s="60"/>
      <c r="AI105" s="60"/>
      <c r="AJ105" s="26"/>
    </row>
    <row r="106" spans="1:36" ht="13.5" customHeight="1">
      <c r="A106" s="122" t="s">
        <v>164</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28" t="s">
        <v>321</v>
      </c>
      <c r="AB106" s="29" t="s">
        <v>165</v>
      </c>
      <c r="AC106" s="33"/>
      <c r="AD106" s="34"/>
      <c r="AE106" s="34"/>
      <c r="AF106" s="34"/>
      <c r="AG106" s="34"/>
      <c r="AH106" s="60"/>
      <c r="AI106" s="60"/>
      <c r="AJ106" s="26"/>
    </row>
    <row r="107" spans="1:36" ht="13.5" customHeight="1">
      <c r="A107" s="108" t="s">
        <v>312</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10"/>
      <c r="AA107" s="28" t="s">
        <v>344</v>
      </c>
      <c r="AB107" s="29" t="s">
        <v>313</v>
      </c>
      <c r="AC107" s="79">
        <v>223</v>
      </c>
      <c r="AD107" s="78">
        <f aca="true" t="shared" si="5" ref="AD107:AI107">AD108</f>
        <v>3642887.3600000003</v>
      </c>
      <c r="AE107" s="78">
        <f t="shared" si="5"/>
        <v>0</v>
      </c>
      <c r="AF107" s="78">
        <f>AF108</f>
        <v>1755808.82</v>
      </c>
      <c r="AG107" s="78">
        <f t="shared" si="5"/>
        <v>1887078.54</v>
      </c>
      <c r="AH107" s="80">
        <f t="shared" si="5"/>
        <v>4254902.36</v>
      </c>
      <c r="AI107" s="80">
        <f t="shared" si="5"/>
        <v>4176062.3600000003</v>
      </c>
      <c r="AJ107" s="26"/>
    </row>
    <row r="108" spans="1:36" ht="13.5" customHeight="1">
      <c r="A108" s="111" t="s">
        <v>316</v>
      </c>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3"/>
      <c r="AA108" s="28" t="s">
        <v>345</v>
      </c>
      <c r="AB108" s="29" t="s">
        <v>313</v>
      </c>
      <c r="AC108" s="79">
        <v>223</v>
      </c>
      <c r="AD108" s="78">
        <f>AE108+AF108+AG108</f>
        <v>3642887.3600000003</v>
      </c>
      <c r="AE108" s="78"/>
      <c r="AF108" s="78">
        <v>1755808.82</v>
      </c>
      <c r="AG108" s="78">
        <v>1887078.54</v>
      </c>
      <c r="AH108" s="80">
        <f>1834648.82+2420253.54</f>
        <v>4254902.36</v>
      </c>
      <c r="AI108" s="80">
        <f>1755808.82+2420253.54</f>
        <v>4176062.3600000003</v>
      </c>
      <c r="AJ108" s="26"/>
    </row>
    <row r="109" spans="1:36" ht="13.5" customHeight="1">
      <c r="A109" s="123" t="s">
        <v>166</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37" t="s">
        <v>167</v>
      </c>
      <c r="AB109" s="37" t="s">
        <v>168</v>
      </c>
      <c r="AC109" s="33"/>
      <c r="AD109" s="34"/>
      <c r="AE109" s="34"/>
      <c r="AF109" s="34"/>
      <c r="AG109" s="34"/>
      <c r="AH109" s="60"/>
      <c r="AI109" s="60"/>
      <c r="AJ109" s="25" t="s">
        <v>27</v>
      </c>
    </row>
    <row r="110" spans="1:36" ht="13.5" customHeight="1">
      <c r="A110" s="106" t="s">
        <v>169</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29" t="s">
        <v>170</v>
      </c>
      <c r="AB110" s="29"/>
      <c r="AC110" s="33"/>
      <c r="AD110" s="34"/>
      <c r="AE110" s="34"/>
      <c r="AF110" s="34"/>
      <c r="AG110" s="34"/>
      <c r="AH110" s="60"/>
      <c r="AI110" s="60"/>
      <c r="AJ110" s="25" t="s">
        <v>27</v>
      </c>
    </row>
    <row r="111" spans="1:36" ht="13.5" customHeight="1">
      <c r="A111" s="106" t="s">
        <v>171</v>
      </c>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29" t="s">
        <v>172</v>
      </c>
      <c r="AB111" s="29"/>
      <c r="AC111" s="33"/>
      <c r="AD111" s="34"/>
      <c r="AE111" s="34"/>
      <c r="AF111" s="34"/>
      <c r="AG111" s="34"/>
      <c r="AH111" s="60"/>
      <c r="AI111" s="60"/>
      <c r="AJ111" s="25" t="s">
        <v>27</v>
      </c>
    </row>
    <row r="112" spans="1:36" ht="13.5" customHeight="1">
      <c r="A112" s="106" t="s">
        <v>174</v>
      </c>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29" t="s">
        <v>173</v>
      </c>
      <c r="AB112" s="29"/>
      <c r="AC112" s="33"/>
      <c r="AD112" s="34"/>
      <c r="AE112" s="34"/>
      <c r="AF112" s="34"/>
      <c r="AG112" s="34"/>
      <c r="AH112" s="60"/>
      <c r="AI112" s="60"/>
      <c r="AJ112" s="25" t="s">
        <v>27</v>
      </c>
    </row>
    <row r="113" spans="1:36" ht="13.5" customHeight="1">
      <c r="A113" s="123" t="s">
        <v>175</v>
      </c>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37" t="s">
        <v>176</v>
      </c>
      <c r="AB113" s="37" t="s">
        <v>27</v>
      </c>
      <c r="AC113" s="33"/>
      <c r="AD113" s="34"/>
      <c r="AE113" s="34"/>
      <c r="AF113" s="34"/>
      <c r="AG113" s="34"/>
      <c r="AH113" s="60"/>
      <c r="AI113" s="60"/>
      <c r="AJ113" s="25" t="s">
        <v>27</v>
      </c>
    </row>
    <row r="114" spans="1:36" ht="13.5" customHeight="1">
      <c r="A114" s="106" t="s">
        <v>177</v>
      </c>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29" t="s">
        <v>178</v>
      </c>
      <c r="AB114" s="29" t="s">
        <v>179</v>
      </c>
      <c r="AC114" s="33"/>
      <c r="AD114" s="34"/>
      <c r="AE114" s="34"/>
      <c r="AF114" s="34"/>
      <c r="AG114" s="34"/>
      <c r="AH114" s="51"/>
      <c r="AI114" s="51"/>
      <c r="AJ114" s="25" t="s">
        <v>27</v>
      </c>
    </row>
    <row r="115" s="3" customFormat="1" ht="13.5" customHeight="1">
      <c r="A115" s="17" t="s">
        <v>249</v>
      </c>
    </row>
    <row r="116" s="3" customFormat="1" ht="13.5" customHeight="1">
      <c r="A116" s="17" t="s">
        <v>250</v>
      </c>
    </row>
    <row r="117" s="3" customFormat="1" ht="13.5" customHeight="1">
      <c r="A117" s="17" t="s">
        <v>251</v>
      </c>
    </row>
    <row r="118" s="3" customFormat="1" ht="15.75" customHeight="1">
      <c r="A118" s="17" t="s">
        <v>252</v>
      </c>
    </row>
    <row r="119" s="3" customFormat="1" ht="15" customHeight="1">
      <c r="A119" s="17" t="s">
        <v>253</v>
      </c>
    </row>
    <row r="120" s="3" customFormat="1" ht="12.75" customHeight="1">
      <c r="A120" s="17" t="s">
        <v>254</v>
      </c>
    </row>
    <row r="121" spans="1:36" s="3" customFormat="1" ht="24" customHeight="1">
      <c r="A121" s="120" t="s">
        <v>255</v>
      </c>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row>
    <row r="122" spans="1:36" s="3" customFormat="1" ht="13.5" customHeight="1">
      <c r="A122" s="42" t="s">
        <v>256</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row>
    <row r="123" spans="1:36" s="3" customFormat="1" ht="22.5" customHeight="1">
      <c r="A123" s="119" t="s">
        <v>257</v>
      </c>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row>
    <row r="124" spans="1:36" s="3" customFormat="1" ht="24.75" customHeight="1">
      <c r="A124" s="119" t="s">
        <v>258</v>
      </c>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row>
    <row r="125" spans="1:36" s="3" customFormat="1" ht="24.75" customHeight="1">
      <c r="A125" s="119" t="s">
        <v>259</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row>
    <row r="126" spans="1:36" s="3" customFormat="1" ht="24.75" customHeight="1">
      <c r="A126" s="121" t="s">
        <v>260</v>
      </c>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row>
    <row r="127" spans="1:36" s="3" customFormat="1" ht="24.75" customHeight="1">
      <c r="A127" s="121" t="s">
        <v>261</v>
      </c>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row>
    <row r="128" spans="1:36" s="3" customFormat="1" ht="24.75" customHeight="1">
      <c r="A128" s="119" t="s">
        <v>262</v>
      </c>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row>
    <row r="129" spans="1:36" ht="3"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row>
  </sheetData>
  <sheetProtection/>
  <mergeCells count="156">
    <mergeCell ref="AH3:AJ3"/>
    <mergeCell ref="AH26:AH27"/>
    <mergeCell ref="AI6:AJ6"/>
    <mergeCell ref="AI8:AJ8"/>
    <mergeCell ref="AH40:AH41"/>
    <mergeCell ref="AG26:AG27"/>
    <mergeCell ref="AI26:AI27"/>
    <mergeCell ref="AJ26:AJ27"/>
    <mergeCell ref="A23:AJ23"/>
    <mergeCell ref="A28:Z28"/>
    <mergeCell ref="A99:Z99"/>
    <mergeCell ref="A100:Z100"/>
    <mergeCell ref="A103:Z103"/>
    <mergeCell ref="AG40:AG41"/>
    <mergeCell ref="AJ33:AJ34"/>
    <mergeCell ref="A29:Z29"/>
    <mergeCell ref="A31:Z31"/>
    <mergeCell ref="AI40:AI41"/>
    <mergeCell ref="AJ40:AJ41"/>
    <mergeCell ref="A96:Z96"/>
    <mergeCell ref="AE26:AE27"/>
    <mergeCell ref="AF26:AF27"/>
    <mergeCell ref="A32:Z32"/>
    <mergeCell ref="A17:Z17"/>
    <mergeCell ref="K20:AD20"/>
    <mergeCell ref="K18:AD18"/>
    <mergeCell ref="A25:Z27"/>
    <mergeCell ref="AA25:AA27"/>
    <mergeCell ref="AD25:AJ25"/>
    <mergeCell ref="A30:Z30"/>
    <mergeCell ref="AB25:AB27"/>
    <mergeCell ref="AC25:AC27"/>
    <mergeCell ref="AD26:AD27"/>
    <mergeCell ref="AI33:AI34"/>
    <mergeCell ref="A33:Z33"/>
    <mergeCell ref="A34:Z34"/>
    <mergeCell ref="AA33:AA34"/>
    <mergeCell ref="AB33:AB34"/>
    <mergeCell ref="AC33:AC34"/>
    <mergeCell ref="AF33:AF34"/>
    <mergeCell ref="AG33:AG34"/>
    <mergeCell ref="AH33:AH34"/>
    <mergeCell ref="A36:Z36"/>
    <mergeCell ref="A35:Z35"/>
    <mergeCell ref="AD33:AD34"/>
    <mergeCell ref="AE33:AE34"/>
    <mergeCell ref="A38:Z38"/>
    <mergeCell ref="A39:Z39"/>
    <mergeCell ref="A37:Z37"/>
    <mergeCell ref="A40:Z40"/>
    <mergeCell ref="AA40:AA41"/>
    <mergeCell ref="AB40:AB41"/>
    <mergeCell ref="AJ46:AJ47"/>
    <mergeCell ref="A46:Z46"/>
    <mergeCell ref="A42:Z42"/>
    <mergeCell ref="AD43:AD44"/>
    <mergeCell ref="AH43:AH44"/>
    <mergeCell ref="AI43:AI44"/>
    <mergeCell ref="AJ43:AJ44"/>
    <mergeCell ref="AC43:AC44"/>
    <mergeCell ref="A45:Z45"/>
    <mergeCell ref="AD46:AD47"/>
    <mergeCell ref="AH46:AH47"/>
    <mergeCell ref="AE40:AE41"/>
    <mergeCell ref="AD40:AD41"/>
    <mergeCell ref="AF40:AF41"/>
    <mergeCell ref="AC40:AC41"/>
    <mergeCell ref="A41:Z41"/>
    <mergeCell ref="AI46:AI47"/>
    <mergeCell ref="AB43:AB44"/>
    <mergeCell ref="AE46:AE47"/>
    <mergeCell ref="AF46:AF47"/>
    <mergeCell ref="AG46:AG47"/>
    <mergeCell ref="A44:Z44"/>
    <mergeCell ref="AG43:AG44"/>
    <mergeCell ref="AF43:AF44"/>
    <mergeCell ref="A43:Z43"/>
    <mergeCell ref="AA43:AA44"/>
    <mergeCell ref="A49:Z49"/>
    <mergeCell ref="A50:Z50"/>
    <mergeCell ref="AA46:AA47"/>
    <mergeCell ref="AB46:AB47"/>
    <mergeCell ref="AC46:AC47"/>
    <mergeCell ref="A47:Z47"/>
    <mergeCell ref="A48:Z48"/>
    <mergeCell ref="A51:Z51"/>
    <mergeCell ref="A53:Z53"/>
    <mergeCell ref="A55:Z55"/>
    <mergeCell ref="A54:Z54"/>
    <mergeCell ref="A52:Z52"/>
    <mergeCell ref="A58:Z58"/>
    <mergeCell ref="A59:Z59"/>
    <mergeCell ref="A56:Z56"/>
    <mergeCell ref="A57:Z57"/>
    <mergeCell ref="A62:Z62"/>
    <mergeCell ref="A63:Z63"/>
    <mergeCell ref="A60:Z60"/>
    <mergeCell ref="A61:Z61"/>
    <mergeCell ref="A66:Z66"/>
    <mergeCell ref="A67:Z67"/>
    <mergeCell ref="A64:Z64"/>
    <mergeCell ref="A65:Z65"/>
    <mergeCell ref="A70:Z70"/>
    <mergeCell ref="A71:Z71"/>
    <mergeCell ref="A68:Z68"/>
    <mergeCell ref="A69:Z69"/>
    <mergeCell ref="A74:Z74"/>
    <mergeCell ref="A75:Z75"/>
    <mergeCell ref="A72:Z72"/>
    <mergeCell ref="A73:Z73"/>
    <mergeCell ref="A78:Z78"/>
    <mergeCell ref="A79:Z79"/>
    <mergeCell ref="A76:Z76"/>
    <mergeCell ref="A77:Z77"/>
    <mergeCell ref="A82:Z82"/>
    <mergeCell ref="A83:Z83"/>
    <mergeCell ref="A80:Z80"/>
    <mergeCell ref="A81:Z81"/>
    <mergeCell ref="A86:Z86"/>
    <mergeCell ref="A87:Z87"/>
    <mergeCell ref="A84:Z84"/>
    <mergeCell ref="A85:Z85"/>
    <mergeCell ref="A98:Z98"/>
    <mergeCell ref="A93:Z93"/>
    <mergeCell ref="A95:Z95"/>
    <mergeCell ref="A97:Z97"/>
    <mergeCell ref="A104:Z104"/>
    <mergeCell ref="A88:Z88"/>
    <mergeCell ref="A89:Z89"/>
    <mergeCell ref="A91:Z91"/>
    <mergeCell ref="A94:Z94"/>
    <mergeCell ref="A92:Z92"/>
    <mergeCell ref="A106:Z106"/>
    <mergeCell ref="A105:Z105"/>
    <mergeCell ref="A114:Z114"/>
    <mergeCell ref="A113:Z113"/>
    <mergeCell ref="A112:Z112"/>
    <mergeCell ref="A111:Z111"/>
    <mergeCell ref="A109:Z109"/>
    <mergeCell ref="A128:AJ128"/>
    <mergeCell ref="A121:AJ121"/>
    <mergeCell ref="A123:AJ123"/>
    <mergeCell ref="A124:AJ124"/>
    <mergeCell ref="A125:AJ125"/>
    <mergeCell ref="A126:AJ126"/>
    <mergeCell ref="A127:AJ127"/>
    <mergeCell ref="A90:Z90"/>
    <mergeCell ref="W13:AE13"/>
    <mergeCell ref="A110:Z110"/>
    <mergeCell ref="A107:Z107"/>
    <mergeCell ref="A108:Z108"/>
    <mergeCell ref="AI1:AJ1"/>
    <mergeCell ref="AH5:AJ5"/>
    <mergeCell ref="AH2:AJ2"/>
    <mergeCell ref="AH4:AJ4"/>
    <mergeCell ref="AE43:AE44"/>
  </mergeCells>
  <printOptions/>
  <pageMargins left="0.15748031496062992" right="0.11811023622047245" top="0.2362204724409449" bottom="0.31496062992125984" header="0.1968503937007874" footer="0.1968503937007874"/>
  <pageSetup cellComments="asDisplayed" horizontalDpi="600" verticalDpi="600" orientation="portrait" paperSize="9" scale="61" r:id="rId1"/>
  <rowBreaks count="1" manualBreakCount="1">
    <brk id="88" max="35"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22">
      <selection activeCell="AA52" sqref="AA52"/>
    </sheetView>
  </sheetViews>
  <sheetFormatPr defaultColWidth="0.875" defaultRowHeight="12.75"/>
  <cols>
    <col min="1" max="121" width="0.875" style="1" customWidth="1"/>
    <col min="122" max="122" width="2.625" style="1" customWidth="1"/>
    <col min="123" max="134" width="0.875" style="1" customWidth="1"/>
    <col min="135" max="135" width="2.625" style="1" customWidth="1"/>
    <col min="136" max="147" width="0.875" style="1" customWidth="1"/>
    <col min="148" max="148" width="2.625" style="1" customWidth="1"/>
    <col min="149" max="158" width="0.875" style="1" customWidth="1"/>
    <col min="159" max="160" width="0.875" style="1" hidden="1" customWidth="1"/>
    <col min="161" max="16384" width="0.875" style="1" customWidth="1"/>
  </cols>
  <sheetData>
    <row r="1" spans="2:160" s="6" customFormat="1" ht="13.5" customHeight="1">
      <c r="B1" s="189" t="s">
        <v>186</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row>
    <row r="3" spans="1:161" ht="11.25" customHeight="1">
      <c r="A3" s="173" t="s">
        <v>180</v>
      </c>
      <c r="B3" s="173"/>
      <c r="C3" s="173"/>
      <c r="D3" s="173"/>
      <c r="E3" s="173"/>
      <c r="F3" s="173"/>
      <c r="G3" s="173"/>
      <c r="H3" s="173"/>
      <c r="I3" s="180" t="s">
        <v>0</v>
      </c>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73" t="s">
        <v>181</v>
      </c>
      <c r="CO3" s="173"/>
      <c r="CP3" s="173"/>
      <c r="CQ3" s="173"/>
      <c r="CR3" s="173"/>
      <c r="CS3" s="173"/>
      <c r="CT3" s="173"/>
      <c r="CU3" s="173"/>
      <c r="CV3" s="173" t="s">
        <v>182</v>
      </c>
      <c r="CW3" s="173"/>
      <c r="CX3" s="173"/>
      <c r="CY3" s="173"/>
      <c r="CZ3" s="173"/>
      <c r="DA3" s="173"/>
      <c r="DB3" s="173"/>
      <c r="DC3" s="173"/>
      <c r="DD3" s="173"/>
      <c r="DE3" s="173"/>
      <c r="DF3" s="180" t="s">
        <v>6</v>
      </c>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row>
    <row r="4" spans="1:161" ht="11.25" customHeight="1">
      <c r="A4" s="173"/>
      <c r="B4" s="173"/>
      <c r="C4" s="173"/>
      <c r="D4" s="173"/>
      <c r="E4" s="173"/>
      <c r="F4" s="173"/>
      <c r="G4" s="173"/>
      <c r="H4" s="173"/>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73"/>
      <c r="CO4" s="173"/>
      <c r="CP4" s="173"/>
      <c r="CQ4" s="173"/>
      <c r="CR4" s="173"/>
      <c r="CS4" s="173"/>
      <c r="CT4" s="173"/>
      <c r="CU4" s="173"/>
      <c r="CV4" s="173"/>
      <c r="CW4" s="173"/>
      <c r="CX4" s="173"/>
      <c r="CY4" s="173"/>
      <c r="CZ4" s="173"/>
      <c r="DA4" s="173"/>
      <c r="DB4" s="173"/>
      <c r="DC4" s="173"/>
      <c r="DD4" s="173"/>
      <c r="DE4" s="173"/>
      <c r="DF4" s="237" t="s">
        <v>3</v>
      </c>
      <c r="DG4" s="237"/>
      <c r="DH4" s="237"/>
      <c r="DI4" s="237"/>
      <c r="DJ4" s="237"/>
      <c r="DK4" s="237"/>
      <c r="DL4" s="238" t="s">
        <v>317</v>
      </c>
      <c r="DM4" s="239"/>
      <c r="DN4" s="239"/>
      <c r="DO4" s="181" t="s">
        <v>4</v>
      </c>
      <c r="DP4" s="181"/>
      <c r="DQ4" s="181"/>
      <c r="DR4" s="181"/>
      <c r="DS4" s="231" t="s">
        <v>3</v>
      </c>
      <c r="DT4" s="231"/>
      <c r="DU4" s="231"/>
      <c r="DV4" s="231"/>
      <c r="DW4" s="231"/>
      <c r="DX4" s="231"/>
      <c r="DY4" s="235" t="s">
        <v>326</v>
      </c>
      <c r="DZ4" s="236"/>
      <c r="EA4" s="236"/>
      <c r="EB4" s="232" t="s">
        <v>4</v>
      </c>
      <c r="EC4" s="232"/>
      <c r="ED4" s="232"/>
      <c r="EE4" s="232"/>
      <c r="EF4" s="231" t="s">
        <v>3</v>
      </c>
      <c r="EG4" s="231"/>
      <c r="EH4" s="231"/>
      <c r="EI4" s="231"/>
      <c r="EJ4" s="231"/>
      <c r="EK4" s="231"/>
      <c r="EL4" s="235" t="s">
        <v>338</v>
      </c>
      <c r="EM4" s="236"/>
      <c r="EN4" s="236"/>
      <c r="EO4" s="232" t="s">
        <v>4</v>
      </c>
      <c r="EP4" s="232"/>
      <c r="EQ4" s="232"/>
      <c r="ER4" s="232"/>
      <c r="ES4" s="173" t="s">
        <v>5</v>
      </c>
      <c r="ET4" s="173"/>
      <c r="EU4" s="173"/>
      <c r="EV4" s="173"/>
      <c r="EW4" s="173"/>
      <c r="EX4" s="173"/>
      <c r="EY4" s="173"/>
      <c r="EZ4" s="173"/>
      <c r="FA4" s="173"/>
      <c r="FB4" s="173"/>
      <c r="FC4" s="173"/>
      <c r="FD4" s="173"/>
      <c r="FE4" s="173"/>
    </row>
    <row r="5" spans="1:161" ht="39" customHeight="1">
      <c r="A5" s="173"/>
      <c r="B5" s="173"/>
      <c r="C5" s="173"/>
      <c r="D5" s="173"/>
      <c r="E5" s="173"/>
      <c r="F5" s="173"/>
      <c r="G5" s="173"/>
      <c r="H5" s="173"/>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73"/>
      <c r="CO5" s="173"/>
      <c r="CP5" s="173"/>
      <c r="CQ5" s="173"/>
      <c r="CR5" s="173"/>
      <c r="CS5" s="173"/>
      <c r="CT5" s="173"/>
      <c r="CU5" s="173"/>
      <c r="CV5" s="173"/>
      <c r="CW5" s="173"/>
      <c r="CX5" s="173"/>
      <c r="CY5" s="173"/>
      <c r="CZ5" s="173"/>
      <c r="DA5" s="173"/>
      <c r="DB5" s="173"/>
      <c r="DC5" s="173"/>
      <c r="DD5" s="173"/>
      <c r="DE5" s="173"/>
      <c r="DF5" s="233" t="s">
        <v>183</v>
      </c>
      <c r="DG5" s="233"/>
      <c r="DH5" s="233"/>
      <c r="DI5" s="233"/>
      <c r="DJ5" s="233"/>
      <c r="DK5" s="233"/>
      <c r="DL5" s="233"/>
      <c r="DM5" s="233"/>
      <c r="DN5" s="233"/>
      <c r="DO5" s="233"/>
      <c r="DP5" s="233"/>
      <c r="DQ5" s="233"/>
      <c r="DR5" s="233"/>
      <c r="DS5" s="234" t="s">
        <v>184</v>
      </c>
      <c r="DT5" s="234"/>
      <c r="DU5" s="234"/>
      <c r="DV5" s="234"/>
      <c r="DW5" s="234"/>
      <c r="DX5" s="234"/>
      <c r="DY5" s="234"/>
      <c r="DZ5" s="234"/>
      <c r="EA5" s="234"/>
      <c r="EB5" s="234"/>
      <c r="EC5" s="234"/>
      <c r="ED5" s="234"/>
      <c r="EE5" s="234"/>
      <c r="EF5" s="234" t="s">
        <v>185</v>
      </c>
      <c r="EG5" s="234"/>
      <c r="EH5" s="234"/>
      <c r="EI5" s="234"/>
      <c r="EJ5" s="234"/>
      <c r="EK5" s="234"/>
      <c r="EL5" s="234"/>
      <c r="EM5" s="234"/>
      <c r="EN5" s="234"/>
      <c r="EO5" s="234"/>
      <c r="EP5" s="234"/>
      <c r="EQ5" s="234"/>
      <c r="ER5" s="234"/>
      <c r="ES5" s="173"/>
      <c r="ET5" s="173"/>
      <c r="EU5" s="173"/>
      <c r="EV5" s="173"/>
      <c r="EW5" s="173"/>
      <c r="EX5" s="173"/>
      <c r="EY5" s="173"/>
      <c r="EZ5" s="173"/>
      <c r="FA5" s="173"/>
      <c r="FB5" s="173"/>
      <c r="FC5" s="173"/>
      <c r="FD5" s="173"/>
      <c r="FE5" s="173"/>
    </row>
    <row r="6" spans="1:161" ht="11.25">
      <c r="A6" s="190" t="s">
        <v>7</v>
      </c>
      <c r="B6" s="190"/>
      <c r="C6" s="190"/>
      <c r="D6" s="190"/>
      <c r="E6" s="190"/>
      <c r="F6" s="190"/>
      <c r="G6" s="190"/>
      <c r="H6" s="190"/>
      <c r="I6" s="190" t="s">
        <v>8</v>
      </c>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t="s">
        <v>9</v>
      </c>
      <c r="CO6" s="190"/>
      <c r="CP6" s="190"/>
      <c r="CQ6" s="190"/>
      <c r="CR6" s="190"/>
      <c r="CS6" s="190"/>
      <c r="CT6" s="190"/>
      <c r="CU6" s="190"/>
      <c r="CV6" s="190" t="s">
        <v>10</v>
      </c>
      <c r="CW6" s="190"/>
      <c r="CX6" s="190"/>
      <c r="CY6" s="190"/>
      <c r="CZ6" s="190"/>
      <c r="DA6" s="190"/>
      <c r="DB6" s="190"/>
      <c r="DC6" s="190"/>
      <c r="DD6" s="190"/>
      <c r="DE6" s="190"/>
      <c r="DF6" s="190" t="s">
        <v>11</v>
      </c>
      <c r="DG6" s="190"/>
      <c r="DH6" s="190"/>
      <c r="DI6" s="190"/>
      <c r="DJ6" s="190"/>
      <c r="DK6" s="190"/>
      <c r="DL6" s="190"/>
      <c r="DM6" s="190"/>
      <c r="DN6" s="190"/>
      <c r="DO6" s="190"/>
      <c r="DP6" s="190"/>
      <c r="DQ6" s="190"/>
      <c r="DR6" s="190"/>
      <c r="DS6" s="230" t="s">
        <v>12</v>
      </c>
      <c r="DT6" s="230"/>
      <c r="DU6" s="230"/>
      <c r="DV6" s="230"/>
      <c r="DW6" s="230"/>
      <c r="DX6" s="230"/>
      <c r="DY6" s="230"/>
      <c r="DZ6" s="230"/>
      <c r="EA6" s="230"/>
      <c r="EB6" s="230"/>
      <c r="EC6" s="230"/>
      <c r="ED6" s="230"/>
      <c r="EE6" s="230"/>
      <c r="EF6" s="230" t="s">
        <v>13</v>
      </c>
      <c r="EG6" s="230"/>
      <c r="EH6" s="230"/>
      <c r="EI6" s="230"/>
      <c r="EJ6" s="230"/>
      <c r="EK6" s="230"/>
      <c r="EL6" s="230"/>
      <c r="EM6" s="230"/>
      <c r="EN6" s="230"/>
      <c r="EO6" s="230"/>
      <c r="EP6" s="230"/>
      <c r="EQ6" s="230"/>
      <c r="ER6" s="230"/>
      <c r="ES6" s="190" t="s">
        <v>14</v>
      </c>
      <c r="ET6" s="190"/>
      <c r="EU6" s="190"/>
      <c r="EV6" s="190"/>
      <c r="EW6" s="190"/>
      <c r="EX6" s="190"/>
      <c r="EY6" s="190"/>
      <c r="EZ6" s="190"/>
      <c r="FA6" s="190"/>
      <c r="FB6" s="190"/>
      <c r="FC6" s="190"/>
      <c r="FD6" s="190"/>
      <c r="FE6" s="190"/>
    </row>
    <row r="7" spans="1:161" ht="12.75" customHeight="1">
      <c r="A7" s="229">
        <v>1</v>
      </c>
      <c r="B7" s="229"/>
      <c r="C7" s="229"/>
      <c r="D7" s="229"/>
      <c r="E7" s="229"/>
      <c r="F7" s="229"/>
      <c r="G7" s="229"/>
      <c r="H7" s="229"/>
      <c r="I7" s="123" t="s">
        <v>187</v>
      </c>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229" t="s">
        <v>188</v>
      </c>
      <c r="CO7" s="229"/>
      <c r="CP7" s="229"/>
      <c r="CQ7" s="229"/>
      <c r="CR7" s="229"/>
      <c r="CS7" s="229"/>
      <c r="CT7" s="229"/>
      <c r="CU7" s="229"/>
      <c r="CV7" s="146" t="s">
        <v>27</v>
      </c>
      <c r="CW7" s="146"/>
      <c r="CX7" s="146"/>
      <c r="CY7" s="146"/>
      <c r="CZ7" s="146"/>
      <c r="DA7" s="146"/>
      <c r="DB7" s="146"/>
      <c r="DC7" s="146"/>
      <c r="DD7" s="146"/>
      <c r="DE7" s="146"/>
      <c r="DF7" s="162">
        <f>'стр.1_4'!AD85</f>
        <v>10188017.97</v>
      </c>
      <c r="DG7" s="163"/>
      <c r="DH7" s="163"/>
      <c r="DI7" s="163"/>
      <c r="DJ7" s="163"/>
      <c r="DK7" s="163"/>
      <c r="DL7" s="163"/>
      <c r="DM7" s="163"/>
      <c r="DN7" s="163"/>
      <c r="DO7" s="163"/>
      <c r="DP7" s="163"/>
      <c r="DQ7" s="163"/>
      <c r="DR7" s="163"/>
      <c r="DS7" s="210">
        <f>'стр.1_4'!AH85</f>
        <v>10325405.27</v>
      </c>
      <c r="DT7" s="211"/>
      <c r="DU7" s="211"/>
      <c r="DV7" s="211"/>
      <c r="DW7" s="211"/>
      <c r="DX7" s="211"/>
      <c r="DY7" s="211"/>
      <c r="DZ7" s="211"/>
      <c r="EA7" s="211"/>
      <c r="EB7" s="211"/>
      <c r="EC7" s="211"/>
      <c r="ED7" s="211"/>
      <c r="EE7" s="211"/>
      <c r="EF7" s="210">
        <f>'стр.1_4'!AI85</f>
        <v>10218281.200000001</v>
      </c>
      <c r="EG7" s="211"/>
      <c r="EH7" s="211"/>
      <c r="EI7" s="211"/>
      <c r="EJ7" s="211"/>
      <c r="EK7" s="211"/>
      <c r="EL7" s="211"/>
      <c r="EM7" s="211"/>
      <c r="EN7" s="211"/>
      <c r="EO7" s="211"/>
      <c r="EP7" s="211"/>
      <c r="EQ7" s="211"/>
      <c r="ER7" s="211"/>
      <c r="ES7" s="162"/>
      <c r="ET7" s="163"/>
      <c r="EU7" s="163"/>
      <c r="EV7" s="163"/>
      <c r="EW7" s="163"/>
      <c r="EX7" s="163"/>
      <c r="EY7" s="163"/>
      <c r="EZ7" s="163"/>
      <c r="FA7" s="163"/>
      <c r="FB7" s="163"/>
      <c r="FC7" s="163"/>
      <c r="FD7" s="163"/>
      <c r="FE7" s="163"/>
    </row>
    <row r="8" spans="1:161" ht="90" customHeight="1">
      <c r="A8" s="146" t="s">
        <v>189</v>
      </c>
      <c r="B8" s="146"/>
      <c r="C8" s="146"/>
      <c r="D8" s="146"/>
      <c r="E8" s="146"/>
      <c r="F8" s="146"/>
      <c r="G8" s="146"/>
      <c r="H8" s="146"/>
      <c r="I8" s="134" t="s">
        <v>191</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46" t="s">
        <v>190</v>
      </c>
      <c r="CO8" s="146"/>
      <c r="CP8" s="146"/>
      <c r="CQ8" s="146"/>
      <c r="CR8" s="146"/>
      <c r="CS8" s="146"/>
      <c r="CT8" s="146"/>
      <c r="CU8" s="146"/>
      <c r="CV8" s="146" t="s">
        <v>27</v>
      </c>
      <c r="CW8" s="146"/>
      <c r="CX8" s="146"/>
      <c r="CY8" s="146"/>
      <c r="CZ8" s="146"/>
      <c r="DA8" s="146"/>
      <c r="DB8" s="146"/>
      <c r="DC8" s="146"/>
      <c r="DD8" s="146"/>
      <c r="DE8" s="146"/>
      <c r="DF8" s="162"/>
      <c r="DG8" s="163"/>
      <c r="DH8" s="163"/>
      <c r="DI8" s="163"/>
      <c r="DJ8" s="163"/>
      <c r="DK8" s="163"/>
      <c r="DL8" s="163"/>
      <c r="DM8" s="163"/>
      <c r="DN8" s="163"/>
      <c r="DO8" s="163"/>
      <c r="DP8" s="163"/>
      <c r="DQ8" s="163"/>
      <c r="DR8" s="163"/>
      <c r="DS8" s="210"/>
      <c r="DT8" s="211"/>
      <c r="DU8" s="211"/>
      <c r="DV8" s="211"/>
      <c r="DW8" s="211"/>
      <c r="DX8" s="211"/>
      <c r="DY8" s="211"/>
      <c r="DZ8" s="211"/>
      <c r="EA8" s="211"/>
      <c r="EB8" s="211"/>
      <c r="EC8" s="211"/>
      <c r="ED8" s="211"/>
      <c r="EE8" s="211"/>
      <c r="EF8" s="210"/>
      <c r="EG8" s="211"/>
      <c r="EH8" s="211"/>
      <c r="EI8" s="211"/>
      <c r="EJ8" s="211"/>
      <c r="EK8" s="211"/>
      <c r="EL8" s="211"/>
      <c r="EM8" s="211"/>
      <c r="EN8" s="211"/>
      <c r="EO8" s="211"/>
      <c r="EP8" s="211"/>
      <c r="EQ8" s="211"/>
      <c r="ER8" s="211"/>
      <c r="ES8" s="162"/>
      <c r="ET8" s="163"/>
      <c r="EU8" s="163"/>
      <c r="EV8" s="163"/>
      <c r="EW8" s="163"/>
      <c r="EX8" s="163"/>
      <c r="EY8" s="163"/>
      <c r="EZ8" s="163"/>
      <c r="FA8" s="163"/>
      <c r="FB8" s="163"/>
      <c r="FC8" s="163"/>
      <c r="FD8" s="163"/>
      <c r="FE8" s="163"/>
    </row>
    <row r="9" spans="1:161" ht="24" customHeight="1">
      <c r="A9" s="146" t="s">
        <v>192</v>
      </c>
      <c r="B9" s="146"/>
      <c r="C9" s="146"/>
      <c r="D9" s="146"/>
      <c r="E9" s="146"/>
      <c r="F9" s="146"/>
      <c r="G9" s="146"/>
      <c r="H9" s="146"/>
      <c r="I9" s="134" t="s">
        <v>194</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46" t="s">
        <v>193</v>
      </c>
      <c r="CO9" s="146"/>
      <c r="CP9" s="146"/>
      <c r="CQ9" s="146"/>
      <c r="CR9" s="146"/>
      <c r="CS9" s="146"/>
      <c r="CT9" s="146"/>
      <c r="CU9" s="146"/>
      <c r="CV9" s="146" t="s">
        <v>27</v>
      </c>
      <c r="CW9" s="146"/>
      <c r="CX9" s="146"/>
      <c r="CY9" s="146"/>
      <c r="CZ9" s="146"/>
      <c r="DA9" s="146"/>
      <c r="DB9" s="146"/>
      <c r="DC9" s="146"/>
      <c r="DD9" s="146"/>
      <c r="DE9" s="146"/>
      <c r="DF9" s="162"/>
      <c r="DG9" s="163"/>
      <c r="DH9" s="163"/>
      <c r="DI9" s="163"/>
      <c r="DJ9" s="163"/>
      <c r="DK9" s="163"/>
      <c r="DL9" s="163"/>
      <c r="DM9" s="163"/>
      <c r="DN9" s="163"/>
      <c r="DO9" s="163"/>
      <c r="DP9" s="163"/>
      <c r="DQ9" s="163"/>
      <c r="DR9" s="163"/>
      <c r="DS9" s="210"/>
      <c r="DT9" s="211"/>
      <c r="DU9" s="211"/>
      <c r="DV9" s="211"/>
      <c r="DW9" s="211"/>
      <c r="DX9" s="211"/>
      <c r="DY9" s="211"/>
      <c r="DZ9" s="211"/>
      <c r="EA9" s="211"/>
      <c r="EB9" s="211"/>
      <c r="EC9" s="211"/>
      <c r="ED9" s="211"/>
      <c r="EE9" s="211"/>
      <c r="EF9" s="210"/>
      <c r="EG9" s="211"/>
      <c r="EH9" s="211"/>
      <c r="EI9" s="211"/>
      <c r="EJ9" s="211"/>
      <c r="EK9" s="211"/>
      <c r="EL9" s="211"/>
      <c r="EM9" s="211"/>
      <c r="EN9" s="211"/>
      <c r="EO9" s="211"/>
      <c r="EP9" s="211"/>
      <c r="EQ9" s="211"/>
      <c r="ER9" s="211"/>
      <c r="ES9" s="162"/>
      <c r="ET9" s="163"/>
      <c r="EU9" s="163"/>
      <c r="EV9" s="163"/>
      <c r="EW9" s="163"/>
      <c r="EX9" s="163"/>
      <c r="EY9" s="163"/>
      <c r="EZ9" s="163"/>
      <c r="FA9" s="163"/>
      <c r="FB9" s="163"/>
      <c r="FC9" s="163"/>
      <c r="FD9" s="163"/>
      <c r="FE9" s="163"/>
    </row>
    <row r="10" spans="1:161" ht="24" customHeight="1">
      <c r="A10" s="146" t="s">
        <v>195</v>
      </c>
      <c r="B10" s="146"/>
      <c r="C10" s="146"/>
      <c r="D10" s="146"/>
      <c r="E10" s="146"/>
      <c r="F10" s="146"/>
      <c r="G10" s="146"/>
      <c r="H10" s="146"/>
      <c r="I10" s="134" t="s">
        <v>199</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46" t="s">
        <v>197</v>
      </c>
      <c r="CO10" s="146"/>
      <c r="CP10" s="146"/>
      <c r="CQ10" s="146"/>
      <c r="CR10" s="146"/>
      <c r="CS10" s="146"/>
      <c r="CT10" s="146"/>
      <c r="CU10" s="146"/>
      <c r="CV10" s="146" t="s">
        <v>27</v>
      </c>
      <c r="CW10" s="146"/>
      <c r="CX10" s="146"/>
      <c r="CY10" s="146"/>
      <c r="CZ10" s="146"/>
      <c r="DA10" s="146"/>
      <c r="DB10" s="146"/>
      <c r="DC10" s="146"/>
      <c r="DD10" s="146"/>
      <c r="DE10" s="146"/>
      <c r="DF10" s="162"/>
      <c r="DG10" s="163"/>
      <c r="DH10" s="163"/>
      <c r="DI10" s="163"/>
      <c r="DJ10" s="163"/>
      <c r="DK10" s="163"/>
      <c r="DL10" s="163"/>
      <c r="DM10" s="163"/>
      <c r="DN10" s="163"/>
      <c r="DO10" s="163"/>
      <c r="DP10" s="163"/>
      <c r="DQ10" s="163"/>
      <c r="DR10" s="163"/>
      <c r="DS10" s="210"/>
      <c r="DT10" s="211"/>
      <c r="DU10" s="211"/>
      <c r="DV10" s="211"/>
      <c r="DW10" s="211"/>
      <c r="DX10" s="211"/>
      <c r="DY10" s="211"/>
      <c r="DZ10" s="211"/>
      <c r="EA10" s="211"/>
      <c r="EB10" s="211"/>
      <c r="EC10" s="211"/>
      <c r="ED10" s="211"/>
      <c r="EE10" s="211"/>
      <c r="EF10" s="210"/>
      <c r="EG10" s="211"/>
      <c r="EH10" s="211"/>
      <c r="EI10" s="211"/>
      <c r="EJ10" s="211"/>
      <c r="EK10" s="211"/>
      <c r="EL10" s="211"/>
      <c r="EM10" s="211"/>
      <c r="EN10" s="211"/>
      <c r="EO10" s="211"/>
      <c r="EP10" s="211"/>
      <c r="EQ10" s="211"/>
      <c r="ER10" s="211"/>
      <c r="ES10" s="162"/>
      <c r="ET10" s="163"/>
      <c r="EU10" s="163"/>
      <c r="EV10" s="163"/>
      <c r="EW10" s="163"/>
      <c r="EX10" s="163"/>
      <c r="EY10" s="163"/>
      <c r="EZ10" s="163"/>
      <c r="FA10" s="163"/>
      <c r="FB10" s="163"/>
      <c r="FC10" s="163"/>
      <c r="FD10" s="163"/>
      <c r="FE10" s="163"/>
    </row>
    <row r="11" spans="1:161" ht="24" customHeight="1">
      <c r="A11" s="220" t="s">
        <v>196</v>
      </c>
      <c r="B11" s="220"/>
      <c r="C11" s="220"/>
      <c r="D11" s="220"/>
      <c r="E11" s="220"/>
      <c r="F11" s="220"/>
      <c r="G11" s="220"/>
      <c r="H11" s="220"/>
      <c r="I11" s="227" t="s">
        <v>200</v>
      </c>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143" t="s">
        <v>198</v>
      </c>
      <c r="CO11" s="143"/>
      <c r="CP11" s="143"/>
      <c r="CQ11" s="143"/>
      <c r="CR11" s="143"/>
      <c r="CS11" s="143"/>
      <c r="CT11" s="143"/>
      <c r="CU11" s="143"/>
      <c r="CV11" s="220" t="s">
        <v>27</v>
      </c>
      <c r="CW11" s="220"/>
      <c r="CX11" s="220"/>
      <c r="CY11" s="220"/>
      <c r="CZ11" s="220"/>
      <c r="DA11" s="220"/>
      <c r="DB11" s="220"/>
      <c r="DC11" s="220"/>
      <c r="DD11" s="220"/>
      <c r="DE11" s="220"/>
      <c r="DF11" s="223">
        <f>DF12+DF15+DF18+DF22</f>
        <v>10188017.969999999</v>
      </c>
      <c r="DG11" s="224"/>
      <c r="DH11" s="224"/>
      <c r="DI11" s="224"/>
      <c r="DJ11" s="224"/>
      <c r="DK11" s="224"/>
      <c r="DL11" s="224"/>
      <c r="DM11" s="224"/>
      <c r="DN11" s="224"/>
      <c r="DO11" s="224"/>
      <c r="DP11" s="224"/>
      <c r="DQ11" s="224"/>
      <c r="DR11" s="224"/>
      <c r="DS11" s="210">
        <f>DS12+DS15+DS18+DS22</f>
        <v>10325405.27</v>
      </c>
      <c r="DT11" s="211"/>
      <c r="DU11" s="211"/>
      <c r="DV11" s="211"/>
      <c r="DW11" s="211"/>
      <c r="DX11" s="211"/>
      <c r="DY11" s="211"/>
      <c r="DZ11" s="211"/>
      <c r="EA11" s="211"/>
      <c r="EB11" s="211"/>
      <c r="EC11" s="211"/>
      <c r="ED11" s="211"/>
      <c r="EE11" s="211"/>
      <c r="EF11" s="210">
        <f>EF12+EF15+EF18+EF22</f>
        <v>10218281.2</v>
      </c>
      <c r="EG11" s="211"/>
      <c r="EH11" s="211"/>
      <c r="EI11" s="211"/>
      <c r="EJ11" s="211"/>
      <c r="EK11" s="211"/>
      <c r="EL11" s="211"/>
      <c r="EM11" s="211"/>
      <c r="EN11" s="211"/>
      <c r="EO11" s="211"/>
      <c r="EP11" s="211"/>
      <c r="EQ11" s="211"/>
      <c r="ER11" s="211"/>
      <c r="ES11" s="223"/>
      <c r="ET11" s="224"/>
      <c r="EU11" s="224"/>
      <c r="EV11" s="224"/>
      <c r="EW11" s="224"/>
      <c r="EX11" s="224"/>
      <c r="EY11" s="224"/>
      <c r="EZ11" s="224"/>
      <c r="FA11" s="224"/>
      <c r="FB11" s="224"/>
      <c r="FC11" s="224"/>
      <c r="FD11" s="224"/>
      <c r="FE11" s="224"/>
    </row>
    <row r="12" spans="1:161" ht="34.5" customHeight="1">
      <c r="A12" s="220" t="s">
        <v>201</v>
      </c>
      <c r="B12" s="220"/>
      <c r="C12" s="220"/>
      <c r="D12" s="220"/>
      <c r="E12" s="220"/>
      <c r="F12" s="220"/>
      <c r="G12" s="220"/>
      <c r="H12" s="220"/>
      <c r="I12" s="225" t="s">
        <v>203</v>
      </c>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143" t="s">
        <v>202</v>
      </c>
      <c r="CO12" s="143"/>
      <c r="CP12" s="143"/>
      <c r="CQ12" s="143"/>
      <c r="CR12" s="143"/>
      <c r="CS12" s="143"/>
      <c r="CT12" s="143"/>
      <c r="CU12" s="143"/>
      <c r="CV12" s="220" t="s">
        <v>27</v>
      </c>
      <c r="CW12" s="220"/>
      <c r="CX12" s="220"/>
      <c r="CY12" s="220"/>
      <c r="CZ12" s="220"/>
      <c r="DA12" s="220"/>
      <c r="DB12" s="220"/>
      <c r="DC12" s="220"/>
      <c r="DD12" s="220"/>
      <c r="DE12" s="220"/>
      <c r="DF12" s="223">
        <f>'стр.1_4'!AF89+'стр.1_4'!AF107</f>
        <v>3223126.73</v>
      </c>
      <c r="DG12" s="224"/>
      <c r="DH12" s="224"/>
      <c r="DI12" s="224"/>
      <c r="DJ12" s="224"/>
      <c r="DK12" s="224"/>
      <c r="DL12" s="224"/>
      <c r="DM12" s="224"/>
      <c r="DN12" s="224"/>
      <c r="DO12" s="224"/>
      <c r="DP12" s="224"/>
      <c r="DQ12" s="224"/>
      <c r="DR12" s="224"/>
      <c r="DS12" s="210">
        <v>2993466.73</v>
      </c>
      <c r="DT12" s="211"/>
      <c r="DU12" s="211"/>
      <c r="DV12" s="211"/>
      <c r="DW12" s="211"/>
      <c r="DX12" s="211"/>
      <c r="DY12" s="211"/>
      <c r="DZ12" s="211"/>
      <c r="EA12" s="211"/>
      <c r="EB12" s="211"/>
      <c r="EC12" s="211"/>
      <c r="ED12" s="211"/>
      <c r="EE12" s="211"/>
      <c r="EF12" s="210">
        <v>2914626.73</v>
      </c>
      <c r="EG12" s="211"/>
      <c r="EH12" s="211"/>
      <c r="EI12" s="211"/>
      <c r="EJ12" s="211"/>
      <c r="EK12" s="211"/>
      <c r="EL12" s="211"/>
      <c r="EM12" s="211"/>
      <c r="EN12" s="211"/>
      <c r="EO12" s="211"/>
      <c r="EP12" s="211"/>
      <c r="EQ12" s="211"/>
      <c r="ER12" s="211"/>
      <c r="ES12" s="223"/>
      <c r="ET12" s="224"/>
      <c r="EU12" s="224"/>
      <c r="EV12" s="224"/>
      <c r="EW12" s="224"/>
      <c r="EX12" s="224"/>
      <c r="EY12" s="224"/>
      <c r="EZ12" s="224"/>
      <c r="FA12" s="224"/>
      <c r="FB12" s="224"/>
      <c r="FC12" s="224"/>
      <c r="FD12" s="224"/>
      <c r="FE12" s="224"/>
    </row>
    <row r="13" spans="1:161" ht="24" customHeight="1">
      <c r="A13" s="220" t="s">
        <v>204</v>
      </c>
      <c r="B13" s="220"/>
      <c r="C13" s="220"/>
      <c r="D13" s="220"/>
      <c r="E13" s="220"/>
      <c r="F13" s="220"/>
      <c r="G13" s="220"/>
      <c r="H13" s="220"/>
      <c r="I13" s="221" t="s">
        <v>205</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143" t="s">
        <v>206</v>
      </c>
      <c r="CO13" s="143"/>
      <c r="CP13" s="143"/>
      <c r="CQ13" s="143"/>
      <c r="CR13" s="143"/>
      <c r="CS13" s="143"/>
      <c r="CT13" s="143"/>
      <c r="CU13" s="143"/>
      <c r="CV13" s="220" t="s">
        <v>27</v>
      </c>
      <c r="CW13" s="220"/>
      <c r="CX13" s="220"/>
      <c r="CY13" s="220"/>
      <c r="CZ13" s="220"/>
      <c r="DA13" s="220"/>
      <c r="DB13" s="220"/>
      <c r="DC13" s="220"/>
      <c r="DD13" s="220"/>
      <c r="DE13" s="220"/>
      <c r="DF13" s="223">
        <f>DF12</f>
        <v>3223126.73</v>
      </c>
      <c r="DG13" s="224"/>
      <c r="DH13" s="224"/>
      <c r="DI13" s="224"/>
      <c r="DJ13" s="224"/>
      <c r="DK13" s="224"/>
      <c r="DL13" s="224"/>
      <c r="DM13" s="224"/>
      <c r="DN13" s="224"/>
      <c r="DO13" s="224"/>
      <c r="DP13" s="224"/>
      <c r="DQ13" s="224"/>
      <c r="DR13" s="224"/>
      <c r="DS13" s="210">
        <f>DS12</f>
        <v>2993466.73</v>
      </c>
      <c r="DT13" s="211"/>
      <c r="DU13" s="211"/>
      <c r="DV13" s="211"/>
      <c r="DW13" s="211"/>
      <c r="DX13" s="211"/>
      <c r="DY13" s="211"/>
      <c r="DZ13" s="211"/>
      <c r="EA13" s="211"/>
      <c r="EB13" s="211"/>
      <c r="EC13" s="211"/>
      <c r="ED13" s="211"/>
      <c r="EE13" s="211"/>
      <c r="EF13" s="210">
        <f>EF12</f>
        <v>2914626.73</v>
      </c>
      <c r="EG13" s="211"/>
      <c r="EH13" s="211"/>
      <c r="EI13" s="211"/>
      <c r="EJ13" s="211"/>
      <c r="EK13" s="211"/>
      <c r="EL13" s="211"/>
      <c r="EM13" s="211"/>
      <c r="EN13" s="211"/>
      <c r="EO13" s="211"/>
      <c r="EP13" s="211"/>
      <c r="EQ13" s="211"/>
      <c r="ER13" s="211"/>
      <c r="ES13" s="223"/>
      <c r="ET13" s="224"/>
      <c r="EU13" s="224"/>
      <c r="EV13" s="224"/>
      <c r="EW13" s="224"/>
      <c r="EX13" s="224"/>
      <c r="EY13" s="224"/>
      <c r="EZ13" s="224"/>
      <c r="FA13" s="224"/>
      <c r="FB13" s="224"/>
      <c r="FC13" s="224"/>
      <c r="FD13" s="224"/>
      <c r="FE13" s="224"/>
    </row>
    <row r="14" spans="1:161" ht="12.75" customHeight="1">
      <c r="A14" s="220" t="s">
        <v>207</v>
      </c>
      <c r="B14" s="220"/>
      <c r="C14" s="220"/>
      <c r="D14" s="220"/>
      <c r="E14" s="220"/>
      <c r="F14" s="220"/>
      <c r="G14" s="220"/>
      <c r="H14" s="220"/>
      <c r="I14" s="221" t="s">
        <v>208</v>
      </c>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0" t="s">
        <v>209</v>
      </c>
      <c r="CO14" s="220"/>
      <c r="CP14" s="220"/>
      <c r="CQ14" s="220"/>
      <c r="CR14" s="220"/>
      <c r="CS14" s="220"/>
      <c r="CT14" s="220"/>
      <c r="CU14" s="220"/>
      <c r="CV14" s="220" t="s">
        <v>27</v>
      </c>
      <c r="CW14" s="220"/>
      <c r="CX14" s="220"/>
      <c r="CY14" s="220"/>
      <c r="CZ14" s="220"/>
      <c r="DA14" s="220"/>
      <c r="DB14" s="220"/>
      <c r="DC14" s="220"/>
      <c r="DD14" s="220"/>
      <c r="DE14" s="220"/>
      <c r="DF14" s="223"/>
      <c r="DG14" s="224"/>
      <c r="DH14" s="224"/>
      <c r="DI14" s="224"/>
      <c r="DJ14" s="224"/>
      <c r="DK14" s="224"/>
      <c r="DL14" s="224"/>
      <c r="DM14" s="224"/>
      <c r="DN14" s="224"/>
      <c r="DO14" s="224"/>
      <c r="DP14" s="224"/>
      <c r="DQ14" s="224"/>
      <c r="DR14" s="224"/>
      <c r="DS14" s="210"/>
      <c r="DT14" s="211"/>
      <c r="DU14" s="211"/>
      <c r="DV14" s="211"/>
      <c r="DW14" s="211"/>
      <c r="DX14" s="211"/>
      <c r="DY14" s="211"/>
      <c r="DZ14" s="211"/>
      <c r="EA14" s="211"/>
      <c r="EB14" s="211"/>
      <c r="EC14" s="211"/>
      <c r="ED14" s="211"/>
      <c r="EE14" s="211"/>
      <c r="EF14" s="210"/>
      <c r="EG14" s="211"/>
      <c r="EH14" s="211"/>
      <c r="EI14" s="211"/>
      <c r="EJ14" s="211"/>
      <c r="EK14" s="211"/>
      <c r="EL14" s="211"/>
      <c r="EM14" s="211"/>
      <c r="EN14" s="211"/>
      <c r="EO14" s="211"/>
      <c r="EP14" s="211"/>
      <c r="EQ14" s="211"/>
      <c r="ER14" s="211"/>
      <c r="ES14" s="223"/>
      <c r="ET14" s="224"/>
      <c r="EU14" s="224"/>
      <c r="EV14" s="224"/>
      <c r="EW14" s="224"/>
      <c r="EX14" s="224"/>
      <c r="EY14" s="224"/>
      <c r="EZ14" s="224"/>
      <c r="FA14" s="224"/>
      <c r="FB14" s="224"/>
      <c r="FC14" s="224"/>
      <c r="FD14" s="224"/>
      <c r="FE14" s="224"/>
    </row>
    <row r="15" spans="1:161" ht="24" customHeight="1">
      <c r="A15" s="220" t="s">
        <v>210</v>
      </c>
      <c r="B15" s="220"/>
      <c r="C15" s="220"/>
      <c r="D15" s="220"/>
      <c r="E15" s="220"/>
      <c r="F15" s="220"/>
      <c r="G15" s="220"/>
      <c r="H15" s="220"/>
      <c r="I15" s="225" t="s">
        <v>211</v>
      </c>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143" t="s">
        <v>212</v>
      </c>
      <c r="CO15" s="143"/>
      <c r="CP15" s="143"/>
      <c r="CQ15" s="143"/>
      <c r="CR15" s="143"/>
      <c r="CS15" s="143"/>
      <c r="CT15" s="143"/>
      <c r="CU15" s="143"/>
      <c r="CV15" s="220" t="s">
        <v>27</v>
      </c>
      <c r="CW15" s="220"/>
      <c r="CX15" s="220"/>
      <c r="CY15" s="220"/>
      <c r="CZ15" s="220"/>
      <c r="DA15" s="220"/>
      <c r="DB15" s="220"/>
      <c r="DC15" s="220"/>
      <c r="DD15" s="220"/>
      <c r="DE15" s="220"/>
      <c r="DF15" s="223">
        <f>'стр.1_4'!AG89+'стр.1_4'!AG107</f>
        <v>6028468.54</v>
      </c>
      <c r="DG15" s="224"/>
      <c r="DH15" s="224"/>
      <c r="DI15" s="224"/>
      <c r="DJ15" s="224"/>
      <c r="DK15" s="224"/>
      <c r="DL15" s="224"/>
      <c r="DM15" s="224"/>
      <c r="DN15" s="224"/>
      <c r="DO15" s="224"/>
      <c r="DP15" s="224"/>
      <c r="DQ15" s="224"/>
      <c r="DR15" s="224"/>
      <c r="DS15" s="210">
        <v>6395878.54</v>
      </c>
      <c r="DT15" s="211"/>
      <c r="DU15" s="211"/>
      <c r="DV15" s="211"/>
      <c r="DW15" s="211"/>
      <c r="DX15" s="211"/>
      <c r="DY15" s="211"/>
      <c r="DZ15" s="211"/>
      <c r="EA15" s="211"/>
      <c r="EB15" s="211"/>
      <c r="EC15" s="211"/>
      <c r="ED15" s="211"/>
      <c r="EE15" s="211"/>
      <c r="EF15" s="210">
        <v>6367594.47</v>
      </c>
      <c r="EG15" s="211"/>
      <c r="EH15" s="211"/>
      <c r="EI15" s="211"/>
      <c r="EJ15" s="211"/>
      <c r="EK15" s="211"/>
      <c r="EL15" s="211"/>
      <c r="EM15" s="211"/>
      <c r="EN15" s="211"/>
      <c r="EO15" s="211"/>
      <c r="EP15" s="211"/>
      <c r="EQ15" s="211"/>
      <c r="ER15" s="211"/>
      <c r="ES15" s="223"/>
      <c r="ET15" s="224"/>
      <c r="EU15" s="224"/>
      <c r="EV15" s="224"/>
      <c r="EW15" s="224"/>
      <c r="EX15" s="224"/>
      <c r="EY15" s="224"/>
      <c r="EZ15" s="224"/>
      <c r="FA15" s="224"/>
      <c r="FB15" s="224"/>
      <c r="FC15" s="224"/>
      <c r="FD15" s="224"/>
      <c r="FE15" s="224"/>
    </row>
    <row r="16" spans="1:161" ht="24" customHeight="1">
      <c r="A16" s="220" t="s">
        <v>213</v>
      </c>
      <c r="B16" s="220"/>
      <c r="C16" s="220"/>
      <c r="D16" s="220"/>
      <c r="E16" s="220"/>
      <c r="F16" s="220"/>
      <c r="G16" s="220"/>
      <c r="H16" s="220"/>
      <c r="I16" s="221" t="s">
        <v>205</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143" t="s">
        <v>214</v>
      </c>
      <c r="CO16" s="143"/>
      <c r="CP16" s="143"/>
      <c r="CQ16" s="143"/>
      <c r="CR16" s="143"/>
      <c r="CS16" s="143"/>
      <c r="CT16" s="143"/>
      <c r="CU16" s="143"/>
      <c r="CV16" s="220" t="s">
        <v>27</v>
      </c>
      <c r="CW16" s="220"/>
      <c r="CX16" s="220"/>
      <c r="CY16" s="220"/>
      <c r="CZ16" s="220"/>
      <c r="DA16" s="220"/>
      <c r="DB16" s="220"/>
      <c r="DC16" s="220"/>
      <c r="DD16" s="220"/>
      <c r="DE16" s="220"/>
      <c r="DF16" s="223">
        <f>DF15</f>
        <v>6028468.54</v>
      </c>
      <c r="DG16" s="224"/>
      <c r="DH16" s="224"/>
      <c r="DI16" s="224"/>
      <c r="DJ16" s="224"/>
      <c r="DK16" s="224"/>
      <c r="DL16" s="224"/>
      <c r="DM16" s="224"/>
      <c r="DN16" s="224"/>
      <c r="DO16" s="224"/>
      <c r="DP16" s="224"/>
      <c r="DQ16" s="224"/>
      <c r="DR16" s="224"/>
      <c r="DS16" s="210">
        <f>DS15</f>
        <v>6395878.54</v>
      </c>
      <c r="DT16" s="211"/>
      <c r="DU16" s="211"/>
      <c r="DV16" s="211"/>
      <c r="DW16" s="211"/>
      <c r="DX16" s="211"/>
      <c r="DY16" s="211"/>
      <c r="DZ16" s="211"/>
      <c r="EA16" s="211"/>
      <c r="EB16" s="211"/>
      <c r="EC16" s="211"/>
      <c r="ED16" s="211"/>
      <c r="EE16" s="211"/>
      <c r="EF16" s="210">
        <f>EF15</f>
        <v>6367594.47</v>
      </c>
      <c r="EG16" s="211"/>
      <c r="EH16" s="211"/>
      <c r="EI16" s="211"/>
      <c r="EJ16" s="211"/>
      <c r="EK16" s="211"/>
      <c r="EL16" s="211"/>
      <c r="EM16" s="211"/>
      <c r="EN16" s="211"/>
      <c r="EO16" s="211"/>
      <c r="EP16" s="211"/>
      <c r="EQ16" s="211"/>
      <c r="ER16" s="211"/>
      <c r="ES16" s="223"/>
      <c r="ET16" s="224"/>
      <c r="EU16" s="224"/>
      <c r="EV16" s="224"/>
      <c r="EW16" s="224"/>
      <c r="EX16" s="224"/>
      <c r="EY16" s="224"/>
      <c r="EZ16" s="224"/>
      <c r="FA16" s="224"/>
      <c r="FB16" s="224"/>
      <c r="FC16" s="224"/>
      <c r="FD16" s="224"/>
      <c r="FE16" s="224"/>
    </row>
    <row r="17" spans="1:161" ht="12.75" customHeight="1">
      <c r="A17" s="220" t="s">
        <v>215</v>
      </c>
      <c r="B17" s="220"/>
      <c r="C17" s="220"/>
      <c r="D17" s="220"/>
      <c r="E17" s="220"/>
      <c r="F17" s="220"/>
      <c r="G17" s="220"/>
      <c r="H17" s="220"/>
      <c r="I17" s="221" t="s">
        <v>208</v>
      </c>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146" t="s">
        <v>216</v>
      </c>
      <c r="CO17" s="146"/>
      <c r="CP17" s="146"/>
      <c r="CQ17" s="146"/>
      <c r="CR17" s="146"/>
      <c r="CS17" s="146"/>
      <c r="CT17" s="146"/>
      <c r="CU17" s="146"/>
      <c r="CV17" s="146" t="s">
        <v>27</v>
      </c>
      <c r="CW17" s="146"/>
      <c r="CX17" s="146"/>
      <c r="CY17" s="146"/>
      <c r="CZ17" s="146"/>
      <c r="DA17" s="146"/>
      <c r="DB17" s="146"/>
      <c r="DC17" s="146"/>
      <c r="DD17" s="146"/>
      <c r="DE17" s="146"/>
      <c r="DF17" s="162"/>
      <c r="DG17" s="163"/>
      <c r="DH17" s="163"/>
      <c r="DI17" s="163"/>
      <c r="DJ17" s="163"/>
      <c r="DK17" s="163"/>
      <c r="DL17" s="163"/>
      <c r="DM17" s="163"/>
      <c r="DN17" s="163"/>
      <c r="DO17" s="163"/>
      <c r="DP17" s="163"/>
      <c r="DQ17" s="163"/>
      <c r="DR17" s="163"/>
      <c r="DS17" s="217"/>
      <c r="DT17" s="218"/>
      <c r="DU17" s="218"/>
      <c r="DV17" s="218"/>
      <c r="DW17" s="218"/>
      <c r="DX17" s="218"/>
      <c r="DY17" s="218"/>
      <c r="DZ17" s="218"/>
      <c r="EA17" s="218"/>
      <c r="EB17" s="218"/>
      <c r="EC17" s="218"/>
      <c r="ED17" s="218"/>
      <c r="EE17" s="219"/>
      <c r="EF17" s="217"/>
      <c r="EG17" s="218"/>
      <c r="EH17" s="218"/>
      <c r="EI17" s="218"/>
      <c r="EJ17" s="218"/>
      <c r="EK17" s="218"/>
      <c r="EL17" s="218"/>
      <c r="EM17" s="218"/>
      <c r="EN17" s="218"/>
      <c r="EO17" s="218"/>
      <c r="EP17" s="218"/>
      <c r="EQ17" s="218"/>
      <c r="ER17" s="219"/>
      <c r="ES17" s="162"/>
      <c r="ET17" s="163"/>
      <c r="EU17" s="163"/>
      <c r="EV17" s="163"/>
      <c r="EW17" s="163"/>
      <c r="EX17" s="163"/>
      <c r="EY17" s="163"/>
      <c r="EZ17" s="163"/>
      <c r="FA17" s="163"/>
      <c r="FB17" s="163"/>
      <c r="FC17" s="163"/>
      <c r="FD17" s="163"/>
      <c r="FE17" s="163"/>
    </row>
    <row r="18" spans="1:161" ht="12.75" customHeight="1">
      <c r="A18" s="146" t="s">
        <v>217</v>
      </c>
      <c r="B18" s="146"/>
      <c r="C18" s="146"/>
      <c r="D18" s="146"/>
      <c r="E18" s="146"/>
      <c r="F18" s="146"/>
      <c r="G18" s="146"/>
      <c r="H18" s="146"/>
      <c r="I18" s="106" t="s">
        <v>218</v>
      </c>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43" t="s">
        <v>219</v>
      </c>
      <c r="CO18" s="143"/>
      <c r="CP18" s="143"/>
      <c r="CQ18" s="143"/>
      <c r="CR18" s="143"/>
      <c r="CS18" s="143"/>
      <c r="CT18" s="143"/>
      <c r="CU18" s="143"/>
      <c r="CV18" s="146" t="s">
        <v>27</v>
      </c>
      <c r="CW18" s="146"/>
      <c r="CX18" s="146"/>
      <c r="CY18" s="146"/>
      <c r="CZ18" s="146"/>
      <c r="DA18" s="146"/>
      <c r="DB18" s="146"/>
      <c r="DC18" s="146"/>
      <c r="DD18" s="146"/>
      <c r="DE18" s="146"/>
      <c r="DF18" s="162">
        <f>'стр.1_4'!AG88</f>
        <v>0</v>
      </c>
      <c r="DG18" s="163"/>
      <c r="DH18" s="163"/>
      <c r="DI18" s="163"/>
      <c r="DJ18" s="163"/>
      <c r="DK18" s="163"/>
      <c r="DL18" s="163"/>
      <c r="DM18" s="163"/>
      <c r="DN18" s="163"/>
      <c r="DO18" s="163"/>
      <c r="DP18" s="163"/>
      <c r="DQ18" s="163"/>
      <c r="DR18" s="163"/>
      <c r="DS18" s="217"/>
      <c r="DT18" s="218"/>
      <c r="DU18" s="218"/>
      <c r="DV18" s="218"/>
      <c r="DW18" s="218"/>
      <c r="DX18" s="218"/>
      <c r="DY18" s="218"/>
      <c r="DZ18" s="218"/>
      <c r="EA18" s="218"/>
      <c r="EB18" s="218"/>
      <c r="EC18" s="218"/>
      <c r="ED18" s="218"/>
      <c r="EE18" s="219"/>
      <c r="EF18" s="217"/>
      <c r="EG18" s="218"/>
      <c r="EH18" s="218"/>
      <c r="EI18" s="218"/>
      <c r="EJ18" s="218"/>
      <c r="EK18" s="218"/>
      <c r="EL18" s="218"/>
      <c r="EM18" s="218"/>
      <c r="EN18" s="218"/>
      <c r="EO18" s="218"/>
      <c r="EP18" s="218"/>
      <c r="EQ18" s="218"/>
      <c r="ER18" s="219"/>
      <c r="ES18" s="162"/>
      <c r="ET18" s="163"/>
      <c r="EU18" s="163"/>
      <c r="EV18" s="163"/>
      <c r="EW18" s="163"/>
      <c r="EX18" s="163"/>
      <c r="EY18" s="163"/>
      <c r="EZ18" s="163"/>
      <c r="FA18" s="163"/>
      <c r="FB18" s="163"/>
      <c r="FC18" s="163"/>
      <c r="FD18" s="163"/>
      <c r="FE18" s="163"/>
    </row>
    <row r="19" spans="1:161" ht="12">
      <c r="A19" s="146" t="s">
        <v>220</v>
      </c>
      <c r="B19" s="146"/>
      <c r="C19" s="146"/>
      <c r="D19" s="146"/>
      <c r="E19" s="146"/>
      <c r="F19" s="146"/>
      <c r="G19" s="146"/>
      <c r="H19" s="146"/>
      <c r="I19" s="106" t="s">
        <v>221</v>
      </c>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46" t="s">
        <v>222</v>
      </c>
      <c r="CO19" s="146"/>
      <c r="CP19" s="146"/>
      <c r="CQ19" s="146"/>
      <c r="CR19" s="146"/>
      <c r="CS19" s="146"/>
      <c r="CT19" s="146"/>
      <c r="CU19" s="146"/>
      <c r="CV19" s="146" t="s">
        <v>27</v>
      </c>
      <c r="CW19" s="146"/>
      <c r="CX19" s="146"/>
      <c r="CY19" s="146"/>
      <c r="CZ19" s="146"/>
      <c r="DA19" s="146"/>
      <c r="DB19" s="146"/>
      <c r="DC19" s="146"/>
      <c r="DD19" s="146"/>
      <c r="DE19" s="146"/>
      <c r="DF19" s="162"/>
      <c r="DG19" s="163"/>
      <c r="DH19" s="163"/>
      <c r="DI19" s="163"/>
      <c r="DJ19" s="163"/>
      <c r="DK19" s="163"/>
      <c r="DL19" s="163"/>
      <c r="DM19" s="163"/>
      <c r="DN19" s="163"/>
      <c r="DO19" s="163"/>
      <c r="DP19" s="163"/>
      <c r="DQ19" s="163"/>
      <c r="DR19" s="163"/>
      <c r="DS19" s="210"/>
      <c r="DT19" s="211"/>
      <c r="DU19" s="211"/>
      <c r="DV19" s="211"/>
      <c r="DW19" s="211"/>
      <c r="DX19" s="211"/>
      <c r="DY19" s="211"/>
      <c r="DZ19" s="211"/>
      <c r="EA19" s="211"/>
      <c r="EB19" s="211"/>
      <c r="EC19" s="211"/>
      <c r="ED19" s="211"/>
      <c r="EE19" s="211"/>
      <c r="EF19" s="210"/>
      <c r="EG19" s="211"/>
      <c r="EH19" s="211"/>
      <c r="EI19" s="211"/>
      <c r="EJ19" s="211"/>
      <c r="EK19" s="211"/>
      <c r="EL19" s="211"/>
      <c r="EM19" s="211"/>
      <c r="EN19" s="211"/>
      <c r="EO19" s="211"/>
      <c r="EP19" s="211"/>
      <c r="EQ19" s="211"/>
      <c r="ER19" s="211"/>
      <c r="ES19" s="162"/>
      <c r="ET19" s="163"/>
      <c r="EU19" s="163"/>
      <c r="EV19" s="163"/>
      <c r="EW19" s="163"/>
      <c r="EX19" s="163"/>
      <c r="EY19" s="163"/>
      <c r="EZ19" s="163"/>
      <c r="FA19" s="163"/>
      <c r="FB19" s="163"/>
      <c r="FC19" s="163"/>
      <c r="FD19" s="163"/>
      <c r="FE19" s="163"/>
    </row>
    <row r="20" spans="1:161" ht="24" customHeight="1">
      <c r="A20" s="146" t="s">
        <v>223</v>
      </c>
      <c r="B20" s="146"/>
      <c r="C20" s="146"/>
      <c r="D20" s="146"/>
      <c r="E20" s="146"/>
      <c r="F20" s="146"/>
      <c r="G20" s="146"/>
      <c r="H20" s="146"/>
      <c r="I20" s="127" t="s">
        <v>205</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46" t="s">
        <v>224</v>
      </c>
      <c r="CO20" s="146"/>
      <c r="CP20" s="146"/>
      <c r="CQ20" s="146"/>
      <c r="CR20" s="146"/>
      <c r="CS20" s="146"/>
      <c r="CT20" s="146"/>
      <c r="CU20" s="146"/>
      <c r="CV20" s="146" t="s">
        <v>27</v>
      </c>
      <c r="CW20" s="146"/>
      <c r="CX20" s="146"/>
      <c r="CY20" s="146"/>
      <c r="CZ20" s="146"/>
      <c r="DA20" s="146"/>
      <c r="DB20" s="146"/>
      <c r="DC20" s="146"/>
      <c r="DD20" s="146"/>
      <c r="DE20" s="146"/>
      <c r="DF20" s="162"/>
      <c r="DG20" s="163"/>
      <c r="DH20" s="163"/>
      <c r="DI20" s="163"/>
      <c r="DJ20" s="163"/>
      <c r="DK20" s="163"/>
      <c r="DL20" s="163"/>
      <c r="DM20" s="163"/>
      <c r="DN20" s="163"/>
      <c r="DO20" s="163"/>
      <c r="DP20" s="163"/>
      <c r="DQ20" s="163"/>
      <c r="DR20" s="163"/>
      <c r="DS20" s="210"/>
      <c r="DT20" s="211"/>
      <c r="DU20" s="211"/>
      <c r="DV20" s="211"/>
      <c r="DW20" s="211"/>
      <c r="DX20" s="211"/>
      <c r="DY20" s="211"/>
      <c r="DZ20" s="211"/>
      <c r="EA20" s="211"/>
      <c r="EB20" s="211"/>
      <c r="EC20" s="211"/>
      <c r="ED20" s="211"/>
      <c r="EE20" s="211"/>
      <c r="EF20" s="210"/>
      <c r="EG20" s="211"/>
      <c r="EH20" s="211"/>
      <c r="EI20" s="211"/>
      <c r="EJ20" s="211"/>
      <c r="EK20" s="211"/>
      <c r="EL20" s="211"/>
      <c r="EM20" s="211"/>
      <c r="EN20" s="211"/>
      <c r="EO20" s="211"/>
      <c r="EP20" s="211"/>
      <c r="EQ20" s="211"/>
      <c r="ER20" s="211"/>
      <c r="ES20" s="162"/>
      <c r="ET20" s="163"/>
      <c r="EU20" s="163"/>
      <c r="EV20" s="163"/>
      <c r="EW20" s="163"/>
      <c r="EX20" s="163"/>
      <c r="EY20" s="163"/>
      <c r="EZ20" s="163"/>
      <c r="FA20" s="163"/>
      <c r="FB20" s="163"/>
      <c r="FC20" s="163"/>
      <c r="FD20" s="163"/>
      <c r="FE20" s="163"/>
    </row>
    <row r="21" spans="1:161" ht="12.75" customHeight="1">
      <c r="A21" s="146" t="s">
        <v>225</v>
      </c>
      <c r="B21" s="146"/>
      <c r="C21" s="146"/>
      <c r="D21" s="146"/>
      <c r="E21" s="146"/>
      <c r="F21" s="146"/>
      <c r="G21" s="146"/>
      <c r="H21" s="146"/>
      <c r="I21" s="127" t="s">
        <v>208</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46" t="s">
        <v>226</v>
      </c>
      <c r="CO21" s="146"/>
      <c r="CP21" s="146"/>
      <c r="CQ21" s="146"/>
      <c r="CR21" s="146"/>
      <c r="CS21" s="146"/>
      <c r="CT21" s="146"/>
      <c r="CU21" s="146"/>
      <c r="CV21" s="146" t="s">
        <v>27</v>
      </c>
      <c r="CW21" s="146"/>
      <c r="CX21" s="146"/>
      <c r="CY21" s="146"/>
      <c r="CZ21" s="146"/>
      <c r="DA21" s="146"/>
      <c r="DB21" s="146"/>
      <c r="DC21" s="146"/>
      <c r="DD21" s="146"/>
      <c r="DE21" s="146"/>
      <c r="DF21" s="162"/>
      <c r="DG21" s="163"/>
      <c r="DH21" s="163"/>
      <c r="DI21" s="163"/>
      <c r="DJ21" s="163"/>
      <c r="DK21" s="163"/>
      <c r="DL21" s="163"/>
      <c r="DM21" s="163"/>
      <c r="DN21" s="163"/>
      <c r="DO21" s="163"/>
      <c r="DP21" s="163"/>
      <c r="DQ21" s="163"/>
      <c r="DR21" s="163"/>
      <c r="DS21" s="210"/>
      <c r="DT21" s="211"/>
      <c r="DU21" s="211"/>
      <c r="DV21" s="211"/>
      <c r="DW21" s="211"/>
      <c r="DX21" s="211"/>
      <c r="DY21" s="211"/>
      <c r="DZ21" s="211"/>
      <c r="EA21" s="211"/>
      <c r="EB21" s="211"/>
      <c r="EC21" s="211"/>
      <c r="ED21" s="211"/>
      <c r="EE21" s="211"/>
      <c r="EF21" s="210"/>
      <c r="EG21" s="211"/>
      <c r="EH21" s="211"/>
      <c r="EI21" s="211"/>
      <c r="EJ21" s="211"/>
      <c r="EK21" s="211"/>
      <c r="EL21" s="211"/>
      <c r="EM21" s="211"/>
      <c r="EN21" s="211"/>
      <c r="EO21" s="211"/>
      <c r="EP21" s="211"/>
      <c r="EQ21" s="211"/>
      <c r="ER21" s="211"/>
      <c r="ES21" s="162"/>
      <c r="ET21" s="163"/>
      <c r="EU21" s="163"/>
      <c r="EV21" s="163"/>
      <c r="EW21" s="163"/>
      <c r="EX21" s="163"/>
      <c r="EY21" s="163"/>
      <c r="EZ21" s="163"/>
      <c r="FA21" s="163"/>
      <c r="FB21" s="163"/>
      <c r="FC21" s="163"/>
      <c r="FD21" s="163"/>
      <c r="FE21" s="163"/>
    </row>
    <row r="22" spans="1:161" ht="12">
      <c r="A22" s="146" t="s">
        <v>227</v>
      </c>
      <c r="B22" s="146"/>
      <c r="C22" s="146"/>
      <c r="D22" s="146"/>
      <c r="E22" s="146"/>
      <c r="F22" s="146"/>
      <c r="G22" s="146"/>
      <c r="H22" s="146"/>
      <c r="I22" s="106" t="s">
        <v>228</v>
      </c>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43" t="s">
        <v>229</v>
      </c>
      <c r="CO22" s="143"/>
      <c r="CP22" s="143"/>
      <c r="CQ22" s="143"/>
      <c r="CR22" s="143"/>
      <c r="CS22" s="143"/>
      <c r="CT22" s="143"/>
      <c r="CU22" s="143"/>
      <c r="CV22" s="146" t="s">
        <v>27</v>
      </c>
      <c r="CW22" s="146"/>
      <c r="CX22" s="146"/>
      <c r="CY22" s="146"/>
      <c r="CZ22" s="146"/>
      <c r="DA22" s="146"/>
      <c r="DB22" s="146"/>
      <c r="DC22" s="146"/>
      <c r="DD22" s="146"/>
      <c r="DE22" s="146"/>
      <c r="DF22" s="162">
        <f>DF23</f>
        <v>936422.7</v>
      </c>
      <c r="DG22" s="163"/>
      <c r="DH22" s="163"/>
      <c r="DI22" s="163"/>
      <c r="DJ22" s="163"/>
      <c r="DK22" s="163"/>
      <c r="DL22" s="163"/>
      <c r="DM22" s="163"/>
      <c r="DN22" s="163"/>
      <c r="DO22" s="163"/>
      <c r="DP22" s="163"/>
      <c r="DQ22" s="163"/>
      <c r="DR22" s="163"/>
      <c r="DS22" s="210">
        <v>936060</v>
      </c>
      <c r="DT22" s="211"/>
      <c r="DU22" s="211"/>
      <c r="DV22" s="211"/>
      <c r="DW22" s="211"/>
      <c r="DX22" s="211"/>
      <c r="DY22" s="211"/>
      <c r="DZ22" s="211"/>
      <c r="EA22" s="211"/>
      <c r="EB22" s="211"/>
      <c r="EC22" s="211"/>
      <c r="ED22" s="211"/>
      <c r="EE22" s="211"/>
      <c r="EF22" s="210">
        <f>EF23</f>
        <v>936060</v>
      </c>
      <c r="EG22" s="211"/>
      <c r="EH22" s="211"/>
      <c r="EI22" s="211"/>
      <c r="EJ22" s="211"/>
      <c r="EK22" s="211"/>
      <c r="EL22" s="211"/>
      <c r="EM22" s="211"/>
      <c r="EN22" s="211"/>
      <c r="EO22" s="211"/>
      <c r="EP22" s="211"/>
      <c r="EQ22" s="211"/>
      <c r="ER22" s="211"/>
      <c r="ES22" s="162"/>
      <c r="ET22" s="163"/>
      <c r="EU22" s="163"/>
      <c r="EV22" s="163"/>
      <c r="EW22" s="163"/>
      <c r="EX22" s="163"/>
      <c r="EY22" s="163"/>
      <c r="EZ22" s="163"/>
      <c r="FA22" s="163"/>
      <c r="FB22" s="163"/>
      <c r="FC22" s="163"/>
      <c r="FD22" s="163"/>
      <c r="FE22" s="163"/>
    </row>
    <row r="23" spans="1:161" ht="24" customHeight="1">
      <c r="A23" s="146" t="s">
        <v>230</v>
      </c>
      <c r="B23" s="146"/>
      <c r="C23" s="146"/>
      <c r="D23" s="146"/>
      <c r="E23" s="146"/>
      <c r="F23" s="146"/>
      <c r="G23" s="146"/>
      <c r="H23" s="146"/>
      <c r="I23" s="127" t="s">
        <v>205</v>
      </c>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43" t="s">
        <v>231</v>
      </c>
      <c r="CO23" s="143"/>
      <c r="CP23" s="143"/>
      <c r="CQ23" s="143"/>
      <c r="CR23" s="143"/>
      <c r="CS23" s="143"/>
      <c r="CT23" s="143"/>
      <c r="CU23" s="143"/>
      <c r="CV23" s="146" t="s">
        <v>27</v>
      </c>
      <c r="CW23" s="146"/>
      <c r="CX23" s="146"/>
      <c r="CY23" s="146"/>
      <c r="CZ23" s="146"/>
      <c r="DA23" s="146"/>
      <c r="DB23" s="146"/>
      <c r="DC23" s="146"/>
      <c r="DD23" s="146"/>
      <c r="DE23" s="146"/>
      <c r="DF23" s="162">
        <f>936060+362.7</f>
        <v>936422.7</v>
      </c>
      <c r="DG23" s="163"/>
      <c r="DH23" s="163"/>
      <c r="DI23" s="163"/>
      <c r="DJ23" s="163"/>
      <c r="DK23" s="163"/>
      <c r="DL23" s="163"/>
      <c r="DM23" s="163"/>
      <c r="DN23" s="163"/>
      <c r="DO23" s="163"/>
      <c r="DP23" s="163"/>
      <c r="DQ23" s="163"/>
      <c r="DR23" s="163"/>
      <c r="DS23" s="210">
        <v>936060</v>
      </c>
      <c r="DT23" s="211"/>
      <c r="DU23" s="211"/>
      <c r="DV23" s="211"/>
      <c r="DW23" s="211"/>
      <c r="DX23" s="211"/>
      <c r="DY23" s="211"/>
      <c r="DZ23" s="211"/>
      <c r="EA23" s="211"/>
      <c r="EB23" s="211"/>
      <c r="EC23" s="211"/>
      <c r="ED23" s="211"/>
      <c r="EE23" s="211"/>
      <c r="EF23" s="210">
        <f>DS23</f>
        <v>936060</v>
      </c>
      <c r="EG23" s="211"/>
      <c r="EH23" s="211"/>
      <c r="EI23" s="211"/>
      <c r="EJ23" s="211"/>
      <c r="EK23" s="211"/>
      <c r="EL23" s="211"/>
      <c r="EM23" s="211"/>
      <c r="EN23" s="211"/>
      <c r="EO23" s="211"/>
      <c r="EP23" s="211"/>
      <c r="EQ23" s="211"/>
      <c r="ER23" s="211"/>
      <c r="ES23" s="162"/>
      <c r="ET23" s="163"/>
      <c r="EU23" s="163"/>
      <c r="EV23" s="163"/>
      <c r="EW23" s="163"/>
      <c r="EX23" s="163"/>
      <c r="EY23" s="163"/>
      <c r="EZ23" s="163"/>
      <c r="FA23" s="163"/>
      <c r="FB23" s="163"/>
      <c r="FC23" s="163"/>
      <c r="FD23" s="163"/>
      <c r="FE23" s="163"/>
    </row>
    <row r="24" spans="1:161" ht="12">
      <c r="A24" s="146" t="s">
        <v>232</v>
      </c>
      <c r="B24" s="146"/>
      <c r="C24" s="146"/>
      <c r="D24" s="146"/>
      <c r="E24" s="146"/>
      <c r="F24" s="146"/>
      <c r="G24" s="146"/>
      <c r="H24" s="146"/>
      <c r="I24" s="127" t="s">
        <v>233</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46" t="s">
        <v>234</v>
      </c>
      <c r="CO24" s="146"/>
      <c r="CP24" s="146"/>
      <c r="CQ24" s="146"/>
      <c r="CR24" s="146"/>
      <c r="CS24" s="146"/>
      <c r="CT24" s="146"/>
      <c r="CU24" s="146"/>
      <c r="CV24" s="146" t="s">
        <v>27</v>
      </c>
      <c r="CW24" s="146"/>
      <c r="CX24" s="146"/>
      <c r="CY24" s="146"/>
      <c r="CZ24" s="146"/>
      <c r="DA24" s="146"/>
      <c r="DB24" s="146"/>
      <c r="DC24" s="146"/>
      <c r="DD24" s="146"/>
      <c r="DE24" s="146"/>
      <c r="DF24" s="162"/>
      <c r="DG24" s="163"/>
      <c r="DH24" s="163"/>
      <c r="DI24" s="163"/>
      <c r="DJ24" s="163"/>
      <c r="DK24" s="163"/>
      <c r="DL24" s="163"/>
      <c r="DM24" s="163"/>
      <c r="DN24" s="163"/>
      <c r="DO24" s="163"/>
      <c r="DP24" s="163"/>
      <c r="DQ24" s="163"/>
      <c r="DR24" s="163"/>
      <c r="DS24" s="210"/>
      <c r="DT24" s="211"/>
      <c r="DU24" s="211"/>
      <c r="DV24" s="211"/>
      <c r="DW24" s="211"/>
      <c r="DX24" s="211"/>
      <c r="DY24" s="211"/>
      <c r="DZ24" s="211"/>
      <c r="EA24" s="211"/>
      <c r="EB24" s="211"/>
      <c r="EC24" s="211"/>
      <c r="ED24" s="211"/>
      <c r="EE24" s="211"/>
      <c r="EF24" s="210"/>
      <c r="EG24" s="211"/>
      <c r="EH24" s="211"/>
      <c r="EI24" s="211"/>
      <c r="EJ24" s="211"/>
      <c r="EK24" s="211"/>
      <c r="EL24" s="211"/>
      <c r="EM24" s="211"/>
      <c r="EN24" s="211"/>
      <c r="EO24" s="211"/>
      <c r="EP24" s="211"/>
      <c r="EQ24" s="211"/>
      <c r="ER24" s="211"/>
      <c r="ES24" s="162"/>
      <c r="ET24" s="163"/>
      <c r="EU24" s="163"/>
      <c r="EV24" s="163"/>
      <c r="EW24" s="163"/>
      <c r="EX24" s="163"/>
      <c r="EY24" s="163"/>
      <c r="EZ24" s="163"/>
      <c r="FA24" s="163"/>
      <c r="FB24" s="163"/>
      <c r="FC24" s="163"/>
      <c r="FD24" s="163"/>
      <c r="FE24" s="163"/>
    </row>
    <row r="25" spans="1:161" ht="24" customHeight="1">
      <c r="A25" s="146" t="s">
        <v>8</v>
      </c>
      <c r="B25" s="146"/>
      <c r="C25" s="146"/>
      <c r="D25" s="146"/>
      <c r="E25" s="146"/>
      <c r="F25" s="146"/>
      <c r="G25" s="146"/>
      <c r="H25" s="146"/>
      <c r="I25" s="212" t="s">
        <v>235</v>
      </c>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46" t="s">
        <v>236</v>
      </c>
      <c r="CO25" s="146"/>
      <c r="CP25" s="146"/>
      <c r="CQ25" s="146"/>
      <c r="CR25" s="146"/>
      <c r="CS25" s="146"/>
      <c r="CT25" s="146"/>
      <c r="CU25" s="146"/>
      <c r="CV25" s="146" t="s">
        <v>27</v>
      </c>
      <c r="CW25" s="146"/>
      <c r="CX25" s="146"/>
      <c r="CY25" s="146"/>
      <c r="CZ25" s="146"/>
      <c r="DA25" s="146"/>
      <c r="DB25" s="146"/>
      <c r="DC25" s="146"/>
      <c r="DD25" s="146"/>
      <c r="DE25" s="146"/>
      <c r="DF25" s="162">
        <f>DF12+DF15+DF18+DF22</f>
        <v>10188017.969999999</v>
      </c>
      <c r="DG25" s="163"/>
      <c r="DH25" s="163"/>
      <c r="DI25" s="163"/>
      <c r="DJ25" s="163"/>
      <c r="DK25" s="163"/>
      <c r="DL25" s="163"/>
      <c r="DM25" s="163"/>
      <c r="DN25" s="163"/>
      <c r="DO25" s="163"/>
      <c r="DP25" s="163"/>
      <c r="DQ25" s="163"/>
      <c r="DR25" s="163"/>
      <c r="DS25" s="210">
        <f>DS12+DS15+DS18+DS22</f>
        <v>10325405.27</v>
      </c>
      <c r="DT25" s="211"/>
      <c r="DU25" s="211"/>
      <c r="DV25" s="211"/>
      <c r="DW25" s="211"/>
      <c r="DX25" s="211"/>
      <c r="DY25" s="211"/>
      <c r="DZ25" s="211"/>
      <c r="EA25" s="211"/>
      <c r="EB25" s="211"/>
      <c r="EC25" s="211"/>
      <c r="ED25" s="211"/>
      <c r="EE25" s="211"/>
      <c r="EF25" s="210">
        <f>EF12+EF15+EF18+EF22</f>
        <v>10218281.2</v>
      </c>
      <c r="EG25" s="211"/>
      <c r="EH25" s="211"/>
      <c r="EI25" s="211"/>
      <c r="EJ25" s="211"/>
      <c r="EK25" s="211"/>
      <c r="EL25" s="211"/>
      <c r="EM25" s="211"/>
      <c r="EN25" s="211"/>
      <c r="EO25" s="211"/>
      <c r="EP25" s="211"/>
      <c r="EQ25" s="211"/>
      <c r="ER25" s="211"/>
      <c r="ES25" s="162"/>
      <c r="ET25" s="163"/>
      <c r="EU25" s="163"/>
      <c r="EV25" s="163"/>
      <c r="EW25" s="163"/>
      <c r="EX25" s="163"/>
      <c r="EY25" s="163"/>
      <c r="EZ25" s="163"/>
      <c r="FA25" s="163"/>
      <c r="FB25" s="163"/>
      <c r="FC25" s="163"/>
      <c r="FD25" s="163"/>
      <c r="FE25" s="163"/>
    </row>
    <row r="26" spans="1:161" ht="11.25" customHeight="1">
      <c r="A26" s="146"/>
      <c r="B26" s="146"/>
      <c r="C26" s="146"/>
      <c r="D26" s="146"/>
      <c r="E26" s="146"/>
      <c r="F26" s="146"/>
      <c r="G26" s="146"/>
      <c r="H26" s="146"/>
      <c r="I26" s="122" t="s">
        <v>237</v>
      </c>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46" t="s">
        <v>238</v>
      </c>
      <c r="CO26" s="146"/>
      <c r="CP26" s="146"/>
      <c r="CQ26" s="146"/>
      <c r="CR26" s="146"/>
      <c r="CS26" s="146"/>
      <c r="CT26" s="146"/>
      <c r="CU26" s="146"/>
      <c r="CV26" s="146"/>
      <c r="CW26" s="146"/>
      <c r="CX26" s="146"/>
      <c r="CY26" s="146"/>
      <c r="CZ26" s="146"/>
      <c r="DA26" s="146"/>
      <c r="DB26" s="146"/>
      <c r="DC26" s="146"/>
      <c r="DD26" s="146"/>
      <c r="DE26" s="146"/>
      <c r="DF26" s="162"/>
      <c r="DG26" s="163"/>
      <c r="DH26" s="163"/>
      <c r="DI26" s="163"/>
      <c r="DJ26" s="163"/>
      <c r="DK26" s="163"/>
      <c r="DL26" s="163"/>
      <c r="DM26" s="163"/>
      <c r="DN26" s="163"/>
      <c r="DO26" s="163"/>
      <c r="DP26" s="163"/>
      <c r="DQ26" s="163"/>
      <c r="DR26" s="163"/>
      <c r="DS26" s="210"/>
      <c r="DT26" s="211"/>
      <c r="DU26" s="211"/>
      <c r="DV26" s="211"/>
      <c r="DW26" s="211"/>
      <c r="DX26" s="211"/>
      <c r="DY26" s="211"/>
      <c r="DZ26" s="211"/>
      <c r="EA26" s="211"/>
      <c r="EB26" s="211"/>
      <c r="EC26" s="211"/>
      <c r="ED26" s="211"/>
      <c r="EE26" s="211"/>
      <c r="EF26" s="210"/>
      <c r="EG26" s="211"/>
      <c r="EH26" s="211"/>
      <c r="EI26" s="211"/>
      <c r="EJ26" s="211"/>
      <c r="EK26" s="211"/>
      <c r="EL26" s="211"/>
      <c r="EM26" s="211"/>
      <c r="EN26" s="211"/>
      <c r="EO26" s="211"/>
      <c r="EP26" s="211"/>
      <c r="EQ26" s="211"/>
      <c r="ER26" s="211"/>
      <c r="ES26" s="162"/>
      <c r="ET26" s="163"/>
      <c r="EU26" s="163"/>
      <c r="EV26" s="163"/>
      <c r="EW26" s="163"/>
      <c r="EX26" s="163"/>
      <c r="EY26" s="163"/>
      <c r="EZ26" s="163"/>
      <c r="FA26" s="163"/>
      <c r="FB26" s="163"/>
      <c r="FC26" s="163"/>
      <c r="FD26" s="163"/>
      <c r="FE26" s="163"/>
    </row>
    <row r="27" spans="1:161" ht="11.25" customHeight="1">
      <c r="A27" s="146"/>
      <c r="B27" s="146"/>
      <c r="C27" s="146"/>
      <c r="D27" s="146"/>
      <c r="E27" s="146"/>
      <c r="F27" s="146"/>
      <c r="G27" s="146"/>
      <c r="H27" s="146"/>
      <c r="I27" s="240"/>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146"/>
      <c r="CO27" s="146"/>
      <c r="CP27" s="146"/>
      <c r="CQ27" s="146"/>
      <c r="CR27" s="146"/>
      <c r="CS27" s="146"/>
      <c r="CT27" s="146"/>
      <c r="CU27" s="146"/>
      <c r="CV27" s="213" t="s">
        <v>318</v>
      </c>
      <c r="CW27" s="214"/>
      <c r="CX27" s="214"/>
      <c r="CY27" s="214"/>
      <c r="CZ27" s="214"/>
      <c r="DA27" s="214"/>
      <c r="DB27" s="214"/>
      <c r="DC27" s="214"/>
      <c r="DD27" s="214"/>
      <c r="DE27" s="214"/>
      <c r="DF27" s="162">
        <f>DF25</f>
        <v>10188017.969999999</v>
      </c>
      <c r="DG27" s="163"/>
      <c r="DH27" s="163"/>
      <c r="DI27" s="163"/>
      <c r="DJ27" s="163"/>
      <c r="DK27" s="163"/>
      <c r="DL27" s="163"/>
      <c r="DM27" s="163"/>
      <c r="DN27" s="163"/>
      <c r="DO27" s="163"/>
      <c r="DP27" s="163"/>
      <c r="DQ27" s="163"/>
      <c r="DR27" s="163"/>
      <c r="DS27" s="210"/>
      <c r="DT27" s="211"/>
      <c r="DU27" s="211"/>
      <c r="DV27" s="211"/>
      <c r="DW27" s="211"/>
      <c r="DX27" s="211"/>
      <c r="DY27" s="211"/>
      <c r="DZ27" s="211"/>
      <c r="EA27" s="211"/>
      <c r="EB27" s="211"/>
      <c r="EC27" s="211"/>
      <c r="ED27" s="211"/>
      <c r="EE27" s="211"/>
      <c r="EF27" s="210"/>
      <c r="EG27" s="211"/>
      <c r="EH27" s="211"/>
      <c r="EI27" s="211"/>
      <c r="EJ27" s="211"/>
      <c r="EK27" s="211"/>
      <c r="EL27" s="211"/>
      <c r="EM27" s="211"/>
      <c r="EN27" s="211"/>
      <c r="EO27" s="211"/>
      <c r="EP27" s="211"/>
      <c r="EQ27" s="211"/>
      <c r="ER27" s="211"/>
      <c r="ES27" s="162"/>
      <c r="ET27" s="163"/>
      <c r="EU27" s="163"/>
      <c r="EV27" s="163"/>
      <c r="EW27" s="163"/>
      <c r="EX27" s="163"/>
      <c r="EY27" s="163"/>
      <c r="EZ27" s="163"/>
      <c r="FA27" s="163"/>
      <c r="FB27" s="163"/>
      <c r="FC27" s="163"/>
      <c r="FD27" s="163"/>
      <c r="FE27" s="163"/>
    </row>
    <row r="28" spans="1:161" ht="11.25" customHeight="1">
      <c r="A28" s="146"/>
      <c r="B28" s="146"/>
      <c r="C28" s="146"/>
      <c r="D28" s="146"/>
      <c r="E28" s="146"/>
      <c r="F28" s="146"/>
      <c r="G28" s="146"/>
      <c r="H28" s="146"/>
      <c r="I28" s="240"/>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146"/>
      <c r="CO28" s="146"/>
      <c r="CP28" s="146"/>
      <c r="CQ28" s="146"/>
      <c r="CR28" s="146"/>
      <c r="CS28" s="146"/>
      <c r="CT28" s="146"/>
      <c r="CU28" s="146"/>
      <c r="CV28" s="213" t="s">
        <v>325</v>
      </c>
      <c r="CW28" s="214"/>
      <c r="CX28" s="214"/>
      <c r="CY28" s="214"/>
      <c r="CZ28" s="214"/>
      <c r="DA28" s="214"/>
      <c r="DB28" s="214"/>
      <c r="DC28" s="214"/>
      <c r="DD28" s="214"/>
      <c r="DE28" s="214"/>
      <c r="DF28" s="162"/>
      <c r="DG28" s="163"/>
      <c r="DH28" s="163"/>
      <c r="DI28" s="163"/>
      <c r="DJ28" s="163"/>
      <c r="DK28" s="163"/>
      <c r="DL28" s="163"/>
      <c r="DM28" s="163"/>
      <c r="DN28" s="163"/>
      <c r="DO28" s="163"/>
      <c r="DP28" s="163"/>
      <c r="DQ28" s="163"/>
      <c r="DR28" s="163"/>
      <c r="DS28" s="210">
        <f>DS25</f>
        <v>10325405.27</v>
      </c>
      <c r="DT28" s="211"/>
      <c r="DU28" s="211"/>
      <c r="DV28" s="211"/>
      <c r="DW28" s="211"/>
      <c r="DX28" s="211"/>
      <c r="DY28" s="211"/>
      <c r="DZ28" s="211"/>
      <c r="EA28" s="211"/>
      <c r="EB28" s="211"/>
      <c r="EC28" s="211"/>
      <c r="ED28" s="211"/>
      <c r="EE28" s="211"/>
      <c r="EF28" s="210"/>
      <c r="EG28" s="211"/>
      <c r="EH28" s="211"/>
      <c r="EI28" s="211"/>
      <c r="EJ28" s="211"/>
      <c r="EK28" s="211"/>
      <c r="EL28" s="211"/>
      <c r="EM28" s="211"/>
      <c r="EN28" s="211"/>
      <c r="EO28" s="211"/>
      <c r="EP28" s="211"/>
      <c r="EQ28" s="211"/>
      <c r="ER28" s="211"/>
      <c r="ES28" s="162"/>
      <c r="ET28" s="163"/>
      <c r="EU28" s="163"/>
      <c r="EV28" s="163"/>
      <c r="EW28" s="163"/>
      <c r="EX28" s="163"/>
      <c r="EY28" s="163"/>
      <c r="EZ28" s="163"/>
      <c r="FA28" s="163"/>
      <c r="FB28" s="163"/>
      <c r="FC28" s="163"/>
      <c r="FD28" s="163"/>
      <c r="FE28" s="163"/>
    </row>
    <row r="29" spans="1:161" ht="11.25" customHeight="1">
      <c r="A29" s="146"/>
      <c r="B29" s="146"/>
      <c r="C29" s="146"/>
      <c r="D29" s="146"/>
      <c r="E29" s="146"/>
      <c r="F29" s="146"/>
      <c r="G29" s="146"/>
      <c r="H29" s="146"/>
      <c r="I29" s="215"/>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146"/>
      <c r="CO29" s="146"/>
      <c r="CP29" s="146"/>
      <c r="CQ29" s="146"/>
      <c r="CR29" s="146"/>
      <c r="CS29" s="146"/>
      <c r="CT29" s="146"/>
      <c r="CU29" s="146"/>
      <c r="CV29" s="213" t="s">
        <v>339</v>
      </c>
      <c r="CW29" s="214"/>
      <c r="CX29" s="214"/>
      <c r="CY29" s="214"/>
      <c r="CZ29" s="214"/>
      <c r="DA29" s="214"/>
      <c r="DB29" s="214"/>
      <c r="DC29" s="214"/>
      <c r="DD29" s="214"/>
      <c r="DE29" s="214"/>
      <c r="DF29" s="162"/>
      <c r="DG29" s="163"/>
      <c r="DH29" s="163"/>
      <c r="DI29" s="163"/>
      <c r="DJ29" s="163"/>
      <c r="DK29" s="163"/>
      <c r="DL29" s="163"/>
      <c r="DM29" s="163"/>
      <c r="DN29" s="163"/>
      <c r="DO29" s="163"/>
      <c r="DP29" s="163"/>
      <c r="DQ29" s="163"/>
      <c r="DR29" s="163"/>
      <c r="DS29" s="210"/>
      <c r="DT29" s="211"/>
      <c r="DU29" s="211"/>
      <c r="DV29" s="211"/>
      <c r="DW29" s="211"/>
      <c r="DX29" s="211"/>
      <c r="DY29" s="211"/>
      <c r="DZ29" s="211"/>
      <c r="EA29" s="211"/>
      <c r="EB29" s="211"/>
      <c r="EC29" s="211"/>
      <c r="ED29" s="211"/>
      <c r="EE29" s="211"/>
      <c r="EF29" s="210">
        <f>EF25</f>
        <v>10218281.2</v>
      </c>
      <c r="EG29" s="211"/>
      <c r="EH29" s="211"/>
      <c r="EI29" s="211"/>
      <c r="EJ29" s="211"/>
      <c r="EK29" s="211"/>
      <c r="EL29" s="211"/>
      <c r="EM29" s="211"/>
      <c r="EN29" s="211"/>
      <c r="EO29" s="211"/>
      <c r="EP29" s="211"/>
      <c r="EQ29" s="211"/>
      <c r="ER29" s="211"/>
      <c r="ES29" s="162"/>
      <c r="ET29" s="163"/>
      <c r="EU29" s="163"/>
      <c r="EV29" s="163"/>
      <c r="EW29" s="163"/>
      <c r="EX29" s="163"/>
      <c r="EY29" s="163"/>
      <c r="EZ29" s="163"/>
      <c r="FA29" s="163"/>
      <c r="FB29" s="163"/>
      <c r="FC29" s="163"/>
      <c r="FD29" s="163"/>
      <c r="FE29" s="163"/>
    </row>
    <row r="30" spans="1:161" ht="24" customHeight="1">
      <c r="A30" s="146" t="s">
        <v>9</v>
      </c>
      <c r="B30" s="146"/>
      <c r="C30" s="146"/>
      <c r="D30" s="146"/>
      <c r="E30" s="146"/>
      <c r="F30" s="146"/>
      <c r="G30" s="146"/>
      <c r="H30" s="146"/>
      <c r="I30" s="212" t="s">
        <v>239</v>
      </c>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46" t="s">
        <v>240</v>
      </c>
      <c r="CO30" s="146"/>
      <c r="CP30" s="146"/>
      <c r="CQ30" s="146"/>
      <c r="CR30" s="146"/>
      <c r="CS30" s="146"/>
      <c r="CT30" s="146"/>
      <c r="CU30" s="146"/>
      <c r="CV30" s="146" t="s">
        <v>27</v>
      </c>
      <c r="CW30" s="146"/>
      <c r="CX30" s="146"/>
      <c r="CY30" s="146"/>
      <c r="CZ30" s="146"/>
      <c r="DA30" s="146"/>
      <c r="DB30" s="146"/>
      <c r="DC30" s="146"/>
      <c r="DD30" s="146"/>
      <c r="DE30" s="146"/>
      <c r="DF30" s="162"/>
      <c r="DG30" s="163"/>
      <c r="DH30" s="163"/>
      <c r="DI30" s="163"/>
      <c r="DJ30" s="163"/>
      <c r="DK30" s="163"/>
      <c r="DL30" s="163"/>
      <c r="DM30" s="163"/>
      <c r="DN30" s="163"/>
      <c r="DO30" s="163"/>
      <c r="DP30" s="163"/>
      <c r="DQ30" s="163"/>
      <c r="DR30" s="163"/>
      <c r="DS30" s="210"/>
      <c r="DT30" s="211"/>
      <c r="DU30" s="211"/>
      <c r="DV30" s="211"/>
      <c r="DW30" s="211"/>
      <c r="DX30" s="211"/>
      <c r="DY30" s="211"/>
      <c r="DZ30" s="211"/>
      <c r="EA30" s="211"/>
      <c r="EB30" s="211"/>
      <c r="EC30" s="211"/>
      <c r="ED30" s="211"/>
      <c r="EE30" s="211"/>
      <c r="EF30" s="210"/>
      <c r="EG30" s="211"/>
      <c r="EH30" s="211"/>
      <c r="EI30" s="211"/>
      <c r="EJ30" s="211"/>
      <c r="EK30" s="211"/>
      <c r="EL30" s="211"/>
      <c r="EM30" s="211"/>
      <c r="EN30" s="211"/>
      <c r="EO30" s="211"/>
      <c r="EP30" s="211"/>
      <c r="EQ30" s="211"/>
      <c r="ER30" s="211"/>
      <c r="ES30" s="162"/>
      <c r="ET30" s="163"/>
      <c r="EU30" s="163"/>
      <c r="EV30" s="163"/>
      <c r="EW30" s="163"/>
      <c r="EX30" s="163"/>
      <c r="EY30" s="163"/>
      <c r="EZ30" s="163"/>
      <c r="FA30" s="163"/>
      <c r="FB30" s="163"/>
      <c r="FC30" s="163"/>
      <c r="FD30" s="163"/>
      <c r="FE30" s="163"/>
    </row>
    <row r="31" spans="1:161" ht="11.25">
      <c r="A31" s="146"/>
      <c r="B31" s="146"/>
      <c r="C31" s="146"/>
      <c r="D31" s="146"/>
      <c r="E31" s="146"/>
      <c r="F31" s="146"/>
      <c r="G31" s="146"/>
      <c r="H31" s="146"/>
      <c r="I31" s="122" t="s">
        <v>237</v>
      </c>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46" t="s">
        <v>241</v>
      </c>
      <c r="CO31" s="146"/>
      <c r="CP31" s="146"/>
      <c r="CQ31" s="146"/>
      <c r="CR31" s="146"/>
      <c r="CS31" s="146"/>
      <c r="CT31" s="146"/>
      <c r="CU31" s="146"/>
      <c r="CV31" s="146"/>
      <c r="CW31" s="146"/>
      <c r="CX31" s="146"/>
      <c r="CY31" s="146"/>
      <c r="CZ31" s="146"/>
      <c r="DA31" s="146"/>
      <c r="DB31" s="146"/>
      <c r="DC31" s="146"/>
      <c r="DD31" s="146"/>
      <c r="DE31" s="146"/>
      <c r="DF31" s="162"/>
      <c r="DG31" s="163"/>
      <c r="DH31" s="163"/>
      <c r="DI31" s="163"/>
      <c r="DJ31" s="163"/>
      <c r="DK31" s="163"/>
      <c r="DL31" s="163"/>
      <c r="DM31" s="163"/>
      <c r="DN31" s="163"/>
      <c r="DO31" s="163"/>
      <c r="DP31" s="163"/>
      <c r="DQ31" s="163"/>
      <c r="DR31" s="163"/>
      <c r="DS31" s="210"/>
      <c r="DT31" s="211"/>
      <c r="DU31" s="211"/>
      <c r="DV31" s="211"/>
      <c r="DW31" s="211"/>
      <c r="DX31" s="211"/>
      <c r="DY31" s="211"/>
      <c r="DZ31" s="211"/>
      <c r="EA31" s="211"/>
      <c r="EB31" s="211"/>
      <c r="EC31" s="211"/>
      <c r="ED31" s="211"/>
      <c r="EE31" s="211"/>
      <c r="EF31" s="210"/>
      <c r="EG31" s="211"/>
      <c r="EH31" s="211"/>
      <c r="EI31" s="211"/>
      <c r="EJ31" s="211"/>
      <c r="EK31" s="211"/>
      <c r="EL31" s="211"/>
      <c r="EM31" s="211"/>
      <c r="EN31" s="211"/>
      <c r="EO31" s="211"/>
      <c r="EP31" s="211"/>
      <c r="EQ31" s="211"/>
      <c r="ER31" s="211"/>
      <c r="ES31" s="162"/>
      <c r="ET31" s="163"/>
      <c r="EU31" s="163"/>
      <c r="EV31" s="163"/>
      <c r="EW31" s="163"/>
      <c r="EX31" s="163"/>
      <c r="EY31" s="163"/>
      <c r="EZ31" s="163"/>
      <c r="FA31" s="163"/>
      <c r="FB31" s="163"/>
      <c r="FC31" s="163"/>
      <c r="FD31" s="163"/>
      <c r="FE31" s="163"/>
    </row>
    <row r="32" spans="1:161" ht="11.25">
      <c r="A32" s="146"/>
      <c r="B32" s="146"/>
      <c r="C32" s="146"/>
      <c r="D32" s="146"/>
      <c r="E32" s="146"/>
      <c r="F32" s="146"/>
      <c r="G32" s="146"/>
      <c r="H32" s="146"/>
      <c r="I32" s="122"/>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46"/>
      <c r="CO32" s="146"/>
      <c r="CP32" s="146"/>
      <c r="CQ32" s="146"/>
      <c r="CR32" s="146"/>
      <c r="CS32" s="146"/>
      <c r="CT32" s="146"/>
      <c r="CU32" s="146"/>
      <c r="CV32" s="146"/>
      <c r="CW32" s="146"/>
      <c r="CX32" s="146"/>
      <c r="CY32" s="146"/>
      <c r="CZ32" s="146"/>
      <c r="DA32" s="146"/>
      <c r="DB32" s="146"/>
      <c r="DC32" s="146"/>
      <c r="DD32" s="146"/>
      <c r="DE32" s="146"/>
      <c r="DF32" s="163"/>
      <c r="DG32" s="163"/>
      <c r="DH32" s="163"/>
      <c r="DI32" s="163"/>
      <c r="DJ32" s="163"/>
      <c r="DK32" s="163"/>
      <c r="DL32" s="163"/>
      <c r="DM32" s="163"/>
      <c r="DN32" s="163"/>
      <c r="DO32" s="163"/>
      <c r="DP32" s="163"/>
      <c r="DQ32" s="163"/>
      <c r="DR32" s="163"/>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163"/>
      <c r="ET32" s="163"/>
      <c r="EU32" s="163"/>
      <c r="EV32" s="163"/>
      <c r="EW32" s="163"/>
      <c r="EX32" s="163"/>
      <c r="EY32" s="163"/>
      <c r="EZ32" s="163"/>
      <c r="FA32" s="163"/>
      <c r="FB32" s="163"/>
      <c r="FC32" s="163"/>
      <c r="FD32" s="163"/>
      <c r="FE32" s="163"/>
    </row>
    <row r="33" ht="4.5" customHeight="1"/>
    <row r="34" ht="11.25">
      <c r="I34" s="1" t="s">
        <v>242</v>
      </c>
    </row>
    <row r="35" spans="9:96" ht="11.25">
      <c r="I35" s="1" t="s">
        <v>243</v>
      </c>
      <c r="AQ35" s="204" t="s">
        <v>331</v>
      </c>
      <c r="AR35" s="203"/>
      <c r="AS35" s="203"/>
      <c r="AT35" s="203"/>
      <c r="AU35" s="203"/>
      <c r="AV35" s="203"/>
      <c r="AW35" s="203"/>
      <c r="AX35" s="203"/>
      <c r="AY35" s="203"/>
      <c r="AZ35" s="203"/>
      <c r="BA35" s="203"/>
      <c r="BB35" s="203"/>
      <c r="BC35" s="203"/>
      <c r="BD35" s="203"/>
      <c r="BE35" s="203"/>
      <c r="BF35" s="203"/>
      <c r="BG35" s="203"/>
      <c r="BH35" s="203"/>
      <c r="BI35" s="19"/>
      <c r="BJ35" s="19"/>
      <c r="BK35" s="209"/>
      <c r="BL35" s="203"/>
      <c r="BM35" s="203"/>
      <c r="BN35" s="203"/>
      <c r="BO35" s="203"/>
      <c r="BP35" s="203"/>
      <c r="BQ35" s="203"/>
      <c r="BR35" s="203"/>
      <c r="BS35" s="203"/>
      <c r="BT35" s="203"/>
      <c r="BU35" s="203"/>
      <c r="BV35" s="203"/>
      <c r="BW35" s="19"/>
      <c r="BX35" s="19"/>
      <c r="BY35" s="204" t="s">
        <v>332</v>
      </c>
      <c r="BZ35" s="203"/>
      <c r="CA35" s="203"/>
      <c r="CB35" s="203"/>
      <c r="CC35" s="203"/>
      <c r="CD35" s="203"/>
      <c r="CE35" s="203"/>
      <c r="CF35" s="203"/>
      <c r="CG35" s="203"/>
      <c r="CH35" s="203"/>
      <c r="CI35" s="203"/>
      <c r="CJ35" s="203"/>
      <c r="CK35" s="203"/>
      <c r="CL35" s="203"/>
      <c r="CM35" s="203"/>
      <c r="CN35" s="203"/>
      <c r="CO35" s="203"/>
      <c r="CP35" s="203"/>
      <c r="CQ35" s="203"/>
      <c r="CR35" s="203"/>
    </row>
    <row r="36" spans="43:96" s="4" customFormat="1" ht="8.25">
      <c r="AQ36" s="207" t="s">
        <v>244</v>
      </c>
      <c r="AR36" s="207"/>
      <c r="AS36" s="207"/>
      <c r="AT36" s="207"/>
      <c r="AU36" s="207"/>
      <c r="AV36" s="207"/>
      <c r="AW36" s="207"/>
      <c r="AX36" s="207"/>
      <c r="AY36" s="207"/>
      <c r="AZ36" s="207"/>
      <c r="BA36" s="207"/>
      <c r="BB36" s="207"/>
      <c r="BC36" s="207"/>
      <c r="BD36" s="207"/>
      <c r="BE36" s="207"/>
      <c r="BF36" s="207"/>
      <c r="BG36" s="207"/>
      <c r="BH36" s="207"/>
      <c r="BK36" s="207" t="s">
        <v>15</v>
      </c>
      <c r="BL36" s="207"/>
      <c r="BM36" s="207"/>
      <c r="BN36" s="207"/>
      <c r="BO36" s="207"/>
      <c r="BP36" s="207"/>
      <c r="BQ36" s="207"/>
      <c r="BR36" s="207"/>
      <c r="BS36" s="207"/>
      <c r="BT36" s="207"/>
      <c r="BU36" s="207"/>
      <c r="BV36" s="207"/>
      <c r="BY36" s="207" t="s">
        <v>16</v>
      </c>
      <c r="BZ36" s="207"/>
      <c r="CA36" s="207"/>
      <c r="CB36" s="207"/>
      <c r="CC36" s="207"/>
      <c r="CD36" s="207"/>
      <c r="CE36" s="207"/>
      <c r="CF36" s="207"/>
      <c r="CG36" s="207"/>
      <c r="CH36" s="207"/>
      <c r="CI36" s="207"/>
      <c r="CJ36" s="207"/>
      <c r="CK36" s="207"/>
      <c r="CL36" s="207"/>
      <c r="CM36" s="207"/>
      <c r="CN36" s="207"/>
      <c r="CO36" s="207"/>
      <c r="CP36" s="207"/>
      <c r="CQ36" s="207"/>
      <c r="CR36" s="207"/>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1.25">
      <c r="I38" s="1" t="s">
        <v>245</v>
      </c>
      <c r="AM38" s="204" t="s">
        <v>282</v>
      </c>
      <c r="AN38" s="203"/>
      <c r="AO38" s="203"/>
      <c r="AP38" s="203"/>
      <c r="AQ38" s="203"/>
      <c r="AR38" s="203"/>
      <c r="AS38" s="203"/>
      <c r="AT38" s="203"/>
      <c r="AU38" s="203"/>
      <c r="AV38" s="203"/>
      <c r="AW38" s="203"/>
      <c r="AX38" s="203"/>
      <c r="AY38" s="203"/>
      <c r="AZ38" s="203"/>
      <c r="BA38" s="203"/>
      <c r="BB38" s="203"/>
      <c r="BC38" s="203"/>
      <c r="BD38" s="203"/>
      <c r="BE38" s="19"/>
      <c r="BF38" s="19"/>
      <c r="BG38" s="199" t="s">
        <v>329</v>
      </c>
      <c r="BH38" s="200"/>
      <c r="BI38" s="200"/>
      <c r="BJ38" s="200"/>
      <c r="BK38" s="200"/>
      <c r="BL38" s="200"/>
      <c r="BM38" s="200"/>
      <c r="BN38" s="200"/>
      <c r="BO38" s="200"/>
      <c r="BP38" s="200"/>
      <c r="BQ38" s="200"/>
      <c r="BR38" s="200"/>
      <c r="BS38" s="200"/>
      <c r="BT38" s="200"/>
      <c r="BU38" s="200"/>
      <c r="BV38" s="200"/>
      <c r="BW38" s="200"/>
      <c r="BX38" s="200"/>
      <c r="BY38" s="19"/>
      <c r="BZ38" s="19"/>
      <c r="CA38" s="199" t="s">
        <v>311</v>
      </c>
      <c r="CB38" s="200"/>
      <c r="CC38" s="200"/>
      <c r="CD38" s="200"/>
      <c r="CE38" s="200"/>
      <c r="CF38" s="200"/>
      <c r="CG38" s="200"/>
      <c r="CH38" s="200"/>
      <c r="CI38" s="200"/>
      <c r="CJ38" s="200"/>
      <c r="CK38" s="200"/>
      <c r="CL38" s="200"/>
      <c r="CM38" s="200"/>
      <c r="CN38" s="200"/>
      <c r="CO38" s="200"/>
      <c r="CP38" s="200"/>
      <c r="CQ38" s="200"/>
      <c r="CR38" s="200"/>
    </row>
    <row r="39" spans="39:96" s="4" customFormat="1" ht="8.25">
      <c r="AM39" s="207" t="s">
        <v>244</v>
      </c>
      <c r="AN39" s="207"/>
      <c r="AO39" s="207"/>
      <c r="AP39" s="207"/>
      <c r="AQ39" s="207"/>
      <c r="AR39" s="207"/>
      <c r="AS39" s="207"/>
      <c r="AT39" s="207"/>
      <c r="AU39" s="207"/>
      <c r="AV39" s="207"/>
      <c r="AW39" s="207"/>
      <c r="AX39" s="207"/>
      <c r="AY39" s="207"/>
      <c r="AZ39" s="207"/>
      <c r="BA39" s="207"/>
      <c r="BB39" s="207"/>
      <c r="BC39" s="207"/>
      <c r="BD39" s="207"/>
      <c r="BG39" s="207" t="s">
        <v>246</v>
      </c>
      <c r="BH39" s="207"/>
      <c r="BI39" s="207"/>
      <c r="BJ39" s="207"/>
      <c r="BK39" s="207"/>
      <c r="BL39" s="207"/>
      <c r="BM39" s="207"/>
      <c r="BN39" s="207"/>
      <c r="BO39" s="207"/>
      <c r="BP39" s="207"/>
      <c r="BQ39" s="207"/>
      <c r="BR39" s="207"/>
      <c r="BS39" s="207"/>
      <c r="BT39" s="207"/>
      <c r="BU39" s="207"/>
      <c r="BV39" s="207"/>
      <c r="BW39" s="207"/>
      <c r="BX39" s="207"/>
      <c r="CA39" s="207" t="s">
        <v>247</v>
      </c>
      <c r="CB39" s="207"/>
      <c r="CC39" s="207"/>
      <c r="CD39" s="207"/>
      <c r="CE39" s="207"/>
      <c r="CF39" s="207"/>
      <c r="CG39" s="207"/>
      <c r="CH39" s="207"/>
      <c r="CI39" s="207"/>
      <c r="CJ39" s="207"/>
      <c r="CK39" s="207"/>
      <c r="CL39" s="207"/>
      <c r="CM39" s="207"/>
      <c r="CN39" s="207"/>
      <c r="CO39" s="207"/>
      <c r="CP39" s="207"/>
      <c r="CQ39" s="207"/>
      <c r="CR39" s="207"/>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91" t="s">
        <v>17</v>
      </c>
      <c r="J41" s="191"/>
      <c r="K41" s="199" t="s">
        <v>348</v>
      </c>
      <c r="L41" s="200"/>
      <c r="M41" s="200"/>
      <c r="N41" s="201" t="s">
        <v>17</v>
      </c>
      <c r="O41" s="201"/>
      <c r="Q41" s="199" t="s">
        <v>349</v>
      </c>
      <c r="R41" s="200"/>
      <c r="S41" s="200"/>
      <c r="T41" s="200"/>
      <c r="U41" s="200"/>
      <c r="V41" s="200"/>
      <c r="W41" s="200"/>
      <c r="X41" s="200"/>
      <c r="Y41" s="200"/>
      <c r="Z41" s="200"/>
      <c r="AA41" s="200"/>
      <c r="AB41" s="200"/>
      <c r="AC41" s="200"/>
      <c r="AD41" s="200"/>
      <c r="AE41" s="200"/>
      <c r="AF41" s="191">
        <v>20</v>
      </c>
      <c r="AG41" s="191"/>
      <c r="AH41" s="191"/>
      <c r="AI41" s="192" t="s">
        <v>317</v>
      </c>
      <c r="AJ41" s="193"/>
      <c r="AK41" s="193"/>
      <c r="AL41" s="1" t="s">
        <v>4</v>
      </c>
    </row>
    <row r="42" ht="8.25" customHeight="1" thickBot="1"/>
    <row r="43" spans="1:91" ht="3"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9"/>
    </row>
    <row r="44" spans="1:91" ht="11.25">
      <c r="A44" s="12" t="s">
        <v>248</v>
      </c>
      <c r="CM44" s="13"/>
    </row>
    <row r="45" spans="1:91" ht="11.25">
      <c r="A45" s="202" t="s">
        <v>327</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5"/>
    </row>
    <row r="46" spans="1:91" s="4" customFormat="1" ht="8.25">
      <c r="A46" s="206" t="s">
        <v>270</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8"/>
    </row>
    <row r="47" spans="1:91" s="4" customFormat="1" ht="6"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11"/>
    </row>
    <row r="48" spans="1:91" ht="11.25">
      <c r="A48" s="202"/>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AH48" s="204" t="s">
        <v>328</v>
      </c>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5"/>
    </row>
    <row r="49" spans="1:91" s="4" customFormat="1" ht="8.25">
      <c r="A49" s="206" t="s">
        <v>15</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AH49" s="207" t="s">
        <v>16</v>
      </c>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8"/>
    </row>
    <row r="50" spans="1:91" ht="8.25" customHeight="1">
      <c r="A50" s="12"/>
      <c r="CM50" s="13"/>
    </row>
    <row r="51" spans="1:91" ht="11.25">
      <c r="A51" s="198" t="s">
        <v>17</v>
      </c>
      <c r="B51" s="191"/>
      <c r="C51" s="199" t="s">
        <v>348</v>
      </c>
      <c r="D51" s="200"/>
      <c r="E51" s="200"/>
      <c r="F51" s="201" t="s">
        <v>17</v>
      </c>
      <c r="G51" s="201"/>
      <c r="I51" s="199" t="s">
        <v>349</v>
      </c>
      <c r="J51" s="200"/>
      <c r="K51" s="200"/>
      <c r="L51" s="200"/>
      <c r="M51" s="200"/>
      <c r="N51" s="200"/>
      <c r="O51" s="200"/>
      <c r="P51" s="200"/>
      <c r="Q51" s="200"/>
      <c r="R51" s="200"/>
      <c r="S51" s="200"/>
      <c r="T51" s="200"/>
      <c r="U51" s="200"/>
      <c r="V51" s="200"/>
      <c r="W51" s="200"/>
      <c r="X51" s="191">
        <v>20</v>
      </c>
      <c r="Y51" s="191"/>
      <c r="Z51" s="191"/>
      <c r="AA51" s="192" t="s">
        <v>317</v>
      </c>
      <c r="AB51" s="193"/>
      <c r="AC51" s="193"/>
      <c r="AD51" s="1" t="s">
        <v>4</v>
      </c>
      <c r="CM51" s="13"/>
    </row>
    <row r="52" spans="1:91" ht="3"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row>
    <row r="53" spans="1:25" ht="11.25">
      <c r="A53" s="18"/>
      <c r="B53" s="18"/>
      <c r="C53" s="18"/>
      <c r="D53" s="18"/>
      <c r="E53" s="18"/>
      <c r="F53" s="18"/>
      <c r="G53" s="18"/>
      <c r="H53" s="18"/>
      <c r="I53" s="18"/>
      <c r="J53" s="18"/>
      <c r="K53" s="18"/>
      <c r="L53" s="18"/>
      <c r="M53" s="18"/>
      <c r="N53" s="18"/>
      <c r="O53" s="18"/>
      <c r="P53" s="18"/>
      <c r="Q53" s="18"/>
      <c r="R53" s="18"/>
      <c r="S53" s="18"/>
      <c r="T53" s="18"/>
      <c r="U53" s="18"/>
      <c r="V53" s="18"/>
      <c r="W53" s="18"/>
      <c r="X53" s="18"/>
      <c r="Y53" s="18"/>
    </row>
    <row r="54" s="3" customFormat="1" ht="12" customHeight="1">
      <c r="A54" s="17" t="s">
        <v>263</v>
      </c>
    </row>
    <row r="55" spans="1:161" s="3" customFormat="1" ht="40.5" customHeight="1">
      <c r="A55" s="194" t="s">
        <v>264</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c r="DD55" s="195"/>
      <c r="DE55" s="195"/>
      <c r="DF55" s="195"/>
      <c r="DG55" s="195"/>
      <c r="DH55" s="195"/>
      <c r="DI55" s="195"/>
      <c r="DJ55" s="195"/>
      <c r="DK55" s="195"/>
      <c r="DL55" s="195"/>
      <c r="DM55" s="195"/>
      <c r="DN55" s="195"/>
      <c r="DO55" s="195"/>
      <c r="DP55" s="195"/>
      <c r="DQ55" s="195"/>
      <c r="DR55" s="195"/>
      <c r="DS55" s="195"/>
      <c r="DT55" s="195"/>
      <c r="DU55" s="195"/>
      <c r="DV55" s="195"/>
      <c r="DW55" s="195"/>
      <c r="DX55" s="195"/>
      <c r="DY55" s="195"/>
      <c r="DZ55" s="195"/>
      <c r="EA55" s="195"/>
      <c r="EB55" s="195"/>
      <c r="EC55" s="195"/>
      <c r="ED55" s="195"/>
      <c r="EE55" s="195"/>
      <c r="EF55" s="195"/>
      <c r="EG55" s="195"/>
      <c r="EH55" s="195"/>
      <c r="EI55" s="195"/>
      <c r="EJ55" s="195"/>
      <c r="EK55" s="195"/>
      <c r="EL55" s="195"/>
      <c r="EM55" s="195"/>
      <c r="EN55" s="195"/>
      <c r="EO55" s="195"/>
      <c r="EP55" s="195"/>
      <c r="EQ55" s="195"/>
      <c r="ER55" s="195"/>
      <c r="ES55" s="195"/>
      <c r="ET55" s="195"/>
      <c r="EU55" s="195"/>
      <c r="EV55" s="195"/>
      <c r="EW55" s="195"/>
      <c r="EX55" s="195"/>
      <c r="EY55" s="195"/>
      <c r="EZ55" s="195"/>
      <c r="FA55" s="195"/>
      <c r="FB55" s="195"/>
      <c r="FC55" s="195"/>
      <c r="FD55" s="195"/>
      <c r="FE55" s="195"/>
    </row>
    <row r="56" spans="1:161" s="3" customFormat="1" ht="21" customHeight="1">
      <c r="A56" s="120" t="s">
        <v>265</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row>
    <row r="57" s="3" customFormat="1" ht="11.25" customHeight="1">
      <c r="A57" s="17" t="s">
        <v>266</v>
      </c>
    </row>
    <row r="58" s="3" customFormat="1" ht="11.25" customHeight="1">
      <c r="A58" s="17" t="s">
        <v>267</v>
      </c>
    </row>
    <row r="59" s="3" customFormat="1" ht="11.25" customHeight="1">
      <c r="A59" s="17" t="s">
        <v>268</v>
      </c>
    </row>
    <row r="60" spans="1:161" s="3" customFormat="1" ht="20.25" customHeight="1">
      <c r="A60" s="196" t="s">
        <v>269</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29" right="0.36" top="0.7874015748031497" bottom="0.31496062992125984" header="0.1968503937007874" footer="0.1968503937007874"/>
  <pageSetup cellComments="asDisplayed"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cp:lastModifiedBy>
  <cp:lastPrinted>2023-01-30T08:59:08Z</cp:lastPrinted>
  <dcterms:created xsi:type="dcterms:W3CDTF">2011-01-11T10:25:48Z</dcterms:created>
  <dcterms:modified xsi:type="dcterms:W3CDTF">2023-01-30T08:59:16Z</dcterms:modified>
  <cp:category/>
  <cp:version/>
  <cp:contentType/>
  <cp:contentStatus/>
</cp:coreProperties>
</file>